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376" windowWidth="25600" windowHeight="1496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<sst xmlns="http://schemas.openxmlformats.org/spreadsheetml/2006/main" count="304" uniqueCount="239">
  <si>
    <t>Chestertown, New York</t>
  </si>
  <si>
    <t>81 - Freeman Family</t>
  </si>
  <si>
    <t>New York, New York</t>
  </si>
  <si>
    <t>La Jolla, California</t>
  </si>
  <si>
    <t>45 - Rhea Churi and Molly Jacobson</t>
  </si>
  <si>
    <t>46 - Wayne Elem. School</t>
  </si>
  <si>
    <t>Wayne, Pennsylvania</t>
  </si>
  <si>
    <t>3rd+5th</t>
  </si>
  <si>
    <t>13 - Poinciana Elementary</t>
  </si>
  <si>
    <t>STOPPED</t>
  </si>
  <si>
    <t>stopped</t>
  </si>
  <si>
    <t>TROOP or</t>
  </si>
  <si>
    <t>GRADE/</t>
  </si>
  <si>
    <t>Wildwood, Missouri</t>
  </si>
  <si>
    <t>18-24 UCF District - 6 Schools</t>
  </si>
  <si>
    <t>K-12th</t>
  </si>
  <si>
    <t>trees</t>
  </si>
  <si>
    <t>3rd-5th</t>
  </si>
  <si>
    <t>16 - Girl Scout Troop 4911</t>
  </si>
  <si>
    <t>6th</t>
  </si>
  <si>
    <t>71 - Southeast MA Homeschools</t>
  </si>
  <si>
    <t xml:space="preserve">72 - Laurel Ridge Elem School </t>
  </si>
  <si>
    <t xml:space="preserve">73 - Brownie Troop 1375 </t>
  </si>
  <si>
    <t>75- Cub Scout Wolf Den</t>
  </si>
  <si>
    <t>South Riding, Virginia</t>
  </si>
  <si>
    <t>Our Results!</t>
  </si>
  <si>
    <t>35 - Phoenix Country Day</t>
  </si>
  <si>
    <t>32 - Timberlane Middle</t>
  </si>
  <si>
    <t>Shrewsbury, New Jersey</t>
  </si>
  <si>
    <t>Lutz, Floria</t>
  </si>
  <si>
    <t>K-7th</t>
  </si>
  <si>
    <t>Fremont, New Hampshire</t>
  </si>
  <si>
    <t>4 - John Eliot School</t>
  </si>
  <si>
    <t>K-5th</t>
  </si>
  <si>
    <t>Lindhurst, Ohio</t>
  </si>
  <si>
    <t>48 - Girl Scout Troop 4141</t>
  </si>
  <si>
    <t>59 - Shady Hill School '10</t>
  </si>
  <si>
    <t>Charleston, South Carolina</t>
  </si>
  <si>
    <t>76 - Mitchell Elem School</t>
  </si>
  <si>
    <t>43 - Casyn Dewein and Troop</t>
  </si>
  <si>
    <t>Needham, Massachusetts</t>
  </si>
  <si>
    <t>Boston, Massachusetts</t>
  </si>
  <si>
    <t>7th-10th</t>
  </si>
  <si>
    <t>8 - Girl Scout Office KA+MO</t>
  </si>
  <si>
    <t>4th only</t>
  </si>
  <si>
    <t>12 - The Park School '08</t>
  </si>
  <si>
    <t>West Newbury, Massachusetts</t>
  </si>
  <si>
    <t>Belmont, Massachusetts</t>
  </si>
  <si>
    <t>Holstein, Iowa</t>
  </si>
  <si>
    <t>K-8th</t>
  </si>
  <si>
    <t>3 - Shady Hill School '07</t>
  </si>
  <si>
    <t>6th-8th</t>
  </si>
  <si>
    <t>SAVED</t>
  </si>
  <si>
    <t>WATER SAVED</t>
  </si>
  <si>
    <t>PREVENTED</t>
  </si>
  <si>
    <t>OFF ROAD</t>
  </si>
  <si>
    <t>14 - Girl Scout Troop 1139</t>
  </si>
  <si>
    <t>3rd</t>
  </si>
  <si>
    <t>1st-6th</t>
  </si>
  <si>
    <t>1st</t>
  </si>
  <si>
    <t>Eldersburg, Maryland</t>
  </si>
  <si>
    <t>70 - San Domenico School</t>
  </si>
  <si>
    <t>gallons</t>
  </si>
  <si>
    <t>K-6th</t>
  </si>
  <si>
    <t>7th</t>
  </si>
  <si>
    <t>31 - Girl Scout Troop 722</t>
  </si>
  <si>
    <t>28 - Tenacre Country Day</t>
  </si>
  <si>
    <t>5 - Hutchison Farm School</t>
  </si>
  <si>
    <t>2nd-5th</t>
  </si>
  <si>
    <t>3rd-6th</t>
  </si>
  <si>
    <t>Wellesley, Massachusetts</t>
  </si>
  <si>
    <t>Key West, Florida</t>
  </si>
  <si>
    <t>Coatesville, Pennsylvania</t>
  </si>
  <si>
    <t>Pennington, New Jersey</t>
  </si>
  <si>
    <t>44 -  Chestnut Hill School</t>
  </si>
  <si>
    <t>Newton, Massachusetts</t>
  </si>
  <si>
    <t>54 - Cadette Scout Troop 262</t>
  </si>
  <si>
    <t>San Anselmo, California</t>
  </si>
  <si>
    <t>9th-10th</t>
  </si>
  <si>
    <t>52 - San Domenico School</t>
  </si>
  <si>
    <t>Sidney, Iowa</t>
  </si>
  <si>
    <t>57 - Girl Scout Troop 88</t>
  </si>
  <si>
    <t>80 - Belmont Day School</t>
  </si>
  <si>
    <t>1st-8th</t>
  </si>
  <si>
    <t xml:space="preserve"> Saddle River, New Jersey</t>
  </si>
  <si>
    <t>Scottsdale, Arizona</t>
  </si>
  <si>
    <t>Iron River, Michigan</t>
  </si>
  <si>
    <t>17 - Ellis School + Daisy Troop</t>
  </si>
  <si>
    <t>60 - Girl Scout Troop 9</t>
  </si>
  <si>
    <t>4th-7th</t>
  </si>
  <si>
    <t>Topeka, Kansas</t>
  </si>
  <si>
    <t>Prairie Village, Kansas</t>
  </si>
  <si>
    <t>49 - Hutchinson GS Troops 30413</t>
  </si>
  <si>
    <t>Hutchinson, Minnesota</t>
  </si>
  <si>
    <t>Waunakee, Wisconsin</t>
  </si>
  <si>
    <t>5th</t>
  </si>
  <si>
    <t>1st-4th</t>
  </si>
  <si>
    <t>30 - Brunswick School</t>
  </si>
  <si>
    <t># cars</t>
  </si>
  <si>
    <t>lbs CO2</t>
  </si>
  <si>
    <t>lbs of C02</t>
  </si>
  <si>
    <t>7 - Girl Scout Troop 315</t>
  </si>
  <si>
    <t>St. Louis, Missouri</t>
  </si>
  <si>
    <t>Raleigh, North Carolina</t>
  </si>
  <si>
    <t>42 - Girl Scout Troop 1104</t>
  </si>
  <si>
    <t>Nassau County, New York</t>
  </si>
  <si>
    <t>55 - Hawkin School</t>
  </si>
  <si>
    <t>1 - The Park School '07</t>
  </si>
  <si>
    <t xml:space="preserve"> 3rd-5th</t>
  </si>
  <si>
    <t>2 - St. Leo Catholic School</t>
  </si>
  <si>
    <t>2nd</t>
  </si>
  <si>
    <t xml:space="preserve"> R U N N I N G   T O T A L ----&gt; </t>
  </si>
  <si>
    <t>5th-6th</t>
  </si>
  <si>
    <t>50 - Daisy Scout Troop 4574</t>
  </si>
  <si>
    <t>Brookline, Massachussetts</t>
  </si>
  <si>
    <t>?</t>
  </si>
  <si>
    <t>CARS TAKEN</t>
  </si>
  <si>
    <t>SCHOOL</t>
  </si>
  <si>
    <t>AGE</t>
  </si>
  <si>
    <t>Rapid City, South Dakota</t>
  </si>
  <si>
    <t>37 - Girl Scout Troop 74504</t>
  </si>
  <si>
    <t>8th</t>
  </si>
  <si>
    <t>58 - The Park School '10</t>
  </si>
  <si>
    <t xml:space="preserve">74 - Girl Scout Troop 1109 </t>
  </si>
  <si>
    <t>Mesa, Arizona</t>
  </si>
  <si>
    <t>Cambridge, Massachusetts</t>
  </si>
  <si>
    <t>51 - Haggerty School</t>
  </si>
  <si>
    <t>39 - John C. Page School</t>
  </si>
  <si>
    <t>41 -  Girl Scout Troop 550</t>
  </si>
  <si>
    <t>77 - Brynne Stevens</t>
  </si>
  <si>
    <t>Ventura, California</t>
  </si>
  <si>
    <t>78 - Harrington Park School</t>
  </si>
  <si>
    <t>Harrington Park, New Jersey</t>
  </si>
  <si>
    <t>79 - Yazzy and Elizabeth</t>
  </si>
  <si>
    <t>Shawnee, Kansas</t>
  </si>
  <si>
    <t>69 - Girl Scout Troop 5748</t>
  </si>
  <si>
    <t>33 - The Park School '09</t>
  </si>
  <si>
    <t>Paradise Valley, Arizona</t>
  </si>
  <si>
    <t>36 - Poinciana Elementary</t>
  </si>
  <si>
    <t>Charlotte, North Carolina</t>
  </si>
  <si>
    <t>40 - Girl Scout Troop 94252</t>
  </si>
  <si>
    <t>Franklin, New Jersey</t>
  </si>
  <si>
    <t>K-1st</t>
  </si>
  <si>
    <t>Baldwin, New York</t>
  </si>
  <si>
    <t>Washington, DC</t>
  </si>
  <si>
    <t>4th</t>
  </si>
  <si>
    <t>9-11 - 4th Grade "Tree-O"</t>
  </si>
  <si>
    <t>CATALOGS</t>
  </si>
  <si>
    <t># of</t>
  </si>
  <si>
    <t xml:space="preserve">TREES </t>
  </si>
  <si>
    <t>GALLONS of</t>
  </si>
  <si>
    <t>off road</t>
  </si>
  <si>
    <t>catalogs</t>
  </si>
  <si>
    <t>joined</t>
  </si>
  <si>
    <t>kids</t>
  </si>
  <si>
    <t>canceled!!</t>
  </si>
  <si>
    <t>61-68 - Brookline Public Schools</t>
  </si>
  <si>
    <t>saved</t>
  </si>
  <si>
    <t>29 - Pentucket Middle</t>
  </si>
  <si>
    <t xml:space="preserve">47 - Girl Scout Troop </t>
  </si>
  <si>
    <t>Greenwich, Connecticut</t>
  </si>
  <si>
    <t>CITY and</t>
  </si>
  <si>
    <t xml:space="preserve"> STATE</t>
  </si>
  <si>
    <t>56 - Sally Jornlin</t>
  </si>
  <si>
    <t>Hagerstown, Marlyand</t>
  </si>
  <si>
    <t>15 - Elizabeth Lane Elem.</t>
  </si>
  <si>
    <t>Decatur, Georgia</t>
  </si>
  <si>
    <t>Fairhaven, Massachusetts</t>
  </si>
  <si>
    <t>1st-5th</t>
  </si>
  <si>
    <t>Manville, New Jersy</t>
  </si>
  <si>
    <t>82 - St. Andrews Church</t>
  </si>
  <si>
    <t>Hopkinton, New Hampshire</t>
  </si>
  <si>
    <t>ShadyHill,BBN,ParkSchool, MA</t>
  </si>
  <si>
    <t>25 - Children's School</t>
  </si>
  <si>
    <t>2nd-6th</t>
  </si>
  <si>
    <t>CATALOGS</t>
  </si>
  <si>
    <t>26 - John C. Page School</t>
  </si>
  <si>
    <t>Brookline, Massachusetts</t>
  </si>
  <si>
    <t>1st-2nd</t>
  </si>
  <si>
    <t>adults</t>
  </si>
  <si>
    <t>34 - Shady Hill School '09</t>
  </si>
  <si>
    <t>CANCELED</t>
  </si>
  <si>
    <t>KIDS</t>
  </si>
  <si>
    <t>38 - Ellis School + Daisy Troop</t>
  </si>
  <si>
    <t>UnionvilleChaddsFord, PA</t>
  </si>
  <si>
    <t>27 - North Warren Central</t>
  </si>
  <si>
    <t>PreK-5th</t>
  </si>
  <si>
    <t>Scarsdale, New York</t>
  </si>
  <si>
    <t>53 - Greenacres Elementary</t>
  </si>
  <si>
    <t>Manhasset, New York</t>
  </si>
  <si>
    <t>Marshall, Michigan</t>
  </si>
  <si>
    <t>4th-5th</t>
  </si>
  <si>
    <t>Flordia</t>
  </si>
  <si>
    <t>Newton, Massachussetts</t>
  </si>
  <si>
    <t>83 - Girl Scout Troop 60158</t>
  </si>
  <si>
    <t>84 - Anne's Brownie Troop</t>
  </si>
  <si>
    <t>85 - Girl Scout Troop 508</t>
  </si>
  <si>
    <t>86 - Jodi's Girl Scoutt Troop</t>
  </si>
  <si>
    <t>87 - The Park School '11</t>
  </si>
  <si>
    <t>Montclair, New Jersey</t>
  </si>
  <si>
    <t>88 - Lawrence School</t>
  </si>
  <si>
    <t>89 - GS Troop 32520</t>
  </si>
  <si>
    <t>Bear Creek, Pennsylvania</t>
  </si>
  <si>
    <t>90 - GS Troop 8193</t>
  </si>
  <si>
    <t>Davenport, Iowa</t>
  </si>
  <si>
    <t>91 - GS Troop 1887</t>
  </si>
  <si>
    <t>West Olive, Michigan</t>
  </si>
  <si>
    <t>Staunton, Virginia</t>
  </si>
  <si>
    <t>92 - Bellamy Daughter</t>
  </si>
  <si>
    <t>WinstonSalem, NorthCarolina</t>
  </si>
  <si>
    <t>6th-7th</t>
  </si>
  <si>
    <t>Portland, Oregon</t>
  </si>
  <si>
    <t>Baltemore, Maryland</t>
  </si>
  <si>
    <t>Sun Valley School, California</t>
  </si>
  <si>
    <t>Effingham, New Hampshire</t>
  </si>
  <si>
    <t>TEST SOME NUMBERS HERE ----------&gt;&gt;&gt;&gt;&gt;</t>
  </si>
  <si>
    <t>93-102 9 Newton Public Schools</t>
  </si>
  <si>
    <t>103 - Bonny Slope Elementary</t>
  </si>
  <si>
    <t>104 - John C. Page</t>
  </si>
  <si>
    <t>105 - OurEarth.org Blog</t>
  </si>
  <si>
    <t>106 - The Park School '12</t>
  </si>
  <si>
    <t>107 - Kids That Care Club</t>
  </si>
  <si>
    <t>108 - Effingham Elementary</t>
  </si>
  <si>
    <t>109 - Girl Scout Troop</t>
  </si>
  <si>
    <t>111 - The Park School '13</t>
  </si>
  <si>
    <t>110 - Girl Scout</t>
  </si>
  <si>
    <r>
      <t>6 - Hill House Com. Center</t>
    </r>
    <r>
      <rPr>
        <sz val="9"/>
        <color indexed="10"/>
        <rFont val="Verdana"/>
        <family val="0"/>
      </rPr>
      <t xml:space="preserve"> </t>
    </r>
  </si>
  <si>
    <t>112 - Day Middle School</t>
  </si>
  <si>
    <t>113 - Burr Elementary</t>
  </si>
  <si>
    <t>114 - The Park School '14</t>
  </si>
  <si>
    <t>115 - Girl Scouts</t>
  </si>
  <si>
    <t>Suwanee, Georgia</t>
  </si>
  <si>
    <t>116 - The Park School '15</t>
  </si>
  <si>
    <t>117 - Centenial Elementary</t>
  </si>
  <si>
    <t>118 - Sun Valley School Green Team</t>
  </si>
  <si>
    <t>Olympia, Washington</t>
  </si>
  <si>
    <t>Adult</t>
  </si>
  <si>
    <t xml:space="preserve">    for the 111  teams from 24 states as of 6/6/16</t>
  </si>
  <si>
    <t>119 - Leslie Schutt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</si>
</sst>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m/d/yyyy"/>
  </numFmts>
  <fonts count="10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36"/>
      <color indexed="13"/>
      <name val="Arial"/>
      <family val="0"/>
    </font>
    <font>
      <sz val="8"/>
      <name val="Verdana"/>
      <family val="0"/>
    </font>
    <font>
      <b/>
      <sz val="28"/>
      <color indexed="13"/>
      <name val="Arial"/>
      <family val="0"/>
    </font>
    <font>
      <sz val="10"/>
      <color indexed="13"/>
      <name val="Verdana"/>
      <family val="0"/>
    </font>
    <font>
      <b/>
      <i/>
      <sz val="19"/>
      <color indexed="52"/>
      <name val="Verdana"/>
      <family val="0"/>
    </font>
    <font>
      <sz val="10"/>
      <color indexed="10"/>
      <name val="Verdana"/>
      <family val="0"/>
    </font>
    <font>
      <b/>
      <i/>
      <sz val="7"/>
      <name val="Verdana"/>
      <family val="0"/>
    </font>
    <font>
      <b/>
      <i/>
      <sz val="7"/>
      <color indexed="17"/>
      <name val="Verdana"/>
      <family val="0"/>
    </font>
    <font>
      <b/>
      <i/>
      <sz val="7"/>
      <color indexed="48"/>
      <name val="Verdana"/>
      <family val="0"/>
    </font>
    <font>
      <b/>
      <i/>
      <sz val="7"/>
      <color indexed="19"/>
      <name val="Verdana"/>
      <family val="0"/>
    </font>
    <font>
      <b/>
      <i/>
      <sz val="7"/>
      <color indexed="53"/>
      <name val="Verdana"/>
      <family val="0"/>
    </font>
    <font>
      <sz val="10"/>
      <color indexed="17"/>
      <name val="Verdana"/>
      <family val="0"/>
    </font>
    <font>
      <sz val="10"/>
      <color indexed="48"/>
      <name val="Verdana"/>
      <family val="0"/>
    </font>
    <font>
      <sz val="10"/>
      <color indexed="19"/>
      <name val="Verdana"/>
      <family val="0"/>
    </font>
    <font>
      <sz val="10"/>
      <color indexed="53"/>
      <name val="Verdana"/>
      <family val="0"/>
    </font>
    <font>
      <sz val="8"/>
      <color indexed="17"/>
      <name val="Verdana"/>
      <family val="0"/>
    </font>
    <font>
      <sz val="8"/>
      <color indexed="48"/>
      <name val="Verdana"/>
      <family val="0"/>
    </font>
    <font>
      <sz val="8"/>
      <color indexed="19"/>
      <name val="Verdana"/>
      <family val="0"/>
    </font>
    <font>
      <sz val="8"/>
      <color indexed="53"/>
      <name val="Verdana"/>
      <family val="0"/>
    </font>
    <font>
      <sz val="14"/>
      <name val="Arial Rounded MT Bold"/>
      <family val="0"/>
    </font>
    <font>
      <sz val="14"/>
      <color indexed="17"/>
      <name val="Arial Rounded MT Bold"/>
      <family val="0"/>
    </font>
    <font>
      <sz val="14"/>
      <color indexed="48"/>
      <name val="Arial Rounded MT Bold"/>
      <family val="0"/>
    </font>
    <font>
      <sz val="14"/>
      <color indexed="19"/>
      <name val="Arial Rounded MT Bold"/>
      <family val="0"/>
    </font>
    <font>
      <sz val="14"/>
      <color indexed="53"/>
      <name val="Arial Rounded MT Bold"/>
      <family val="0"/>
    </font>
    <font>
      <b/>
      <i/>
      <sz val="12"/>
      <color indexed="10"/>
      <name val="Arial Rounded MT Bold"/>
      <family val="0"/>
    </font>
    <font>
      <sz val="11"/>
      <color indexed="10"/>
      <name val="Arial Rounded MT Bold"/>
      <family val="0"/>
    </font>
    <font>
      <sz val="14"/>
      <color indexed="10"/>
      <name val="Arial Rounded MT Bold"/>
      <family val="0"/>
    </font>
    <font>
      <sz val="12"/>
      <color indexed="19"/>
      <name val="Arial Rounded MT Bold"/>
      <family val="0"/>
    </font>
    <font>
      <sz val="10"/>
      <color indexed="62"/>
      <name val="Arial"/>
      <family val="0"/>
    </font>
    <font>
      <b/>
      <sz val="10"/>
      <color indexed="62"/>
      <name val="Verdana"/>
      <family val="0"/>
    </font>
    <font>
      <sz val="10"/>
      <color indexed="62"/>
      <name val="Verdana"/>
      <family val="0"/>
    </font>
    <font>
      <b/>
      <sz val="10"/>
      <color indexed="17"/>
      <name val="Verdana"/>
      <family val="0"/>
    </font>
    <font>
      <b/>
      <sz val="10"/>
      <color indexed="48"/>
      <name val="Verdana"/>
      <family val="0"/>
    </font>
    <font>
      <b/>
      <sz val="10"/>
      <color indexed="19"/>
      <name val="Verdana"/>
      <family val="0"/>
    </font>
    <font>
      <b/>
      <sz val="10"/>
      <color indexed="53"/>
      <name val="Verdana"/>
      <family val="0"/>
    </font>
    <font>
      <u val="single"/>
      <sz val="13.3"/>
      <color indexed="12"/>
      <name val="Verdana"/>
      <family val="0"/>
    </font>
    <font>
      <u val="single"/>
      <sz val="13.3"/>
      <color indexed="36"/>
      <name val="Verdana"/>
      <family val="0"/>
    </font>
    <font>
      <b/>
      <sz val="72"/>
      <color indexed="13"/>
      <name val="Arial"/>
      <family val="0"/>
    </font>
    <font>
      <b/>
      <i/>
      <sz val="14"/>
      <color indexed="53"/>
      <name val="Arial Rounded MT Bold"/>
      <family val="0"/>
    </font>
    <font>
      <b/>
      <i/>
      <sz val="22"/>
      <color indexed="10"/>
      <name val="Arial Rounded MT Bold"/>
      <family val="0"/>
    </font>
    <font>
      <sz val="12"/>
      <color indexed="10"/>
      <name val="Arial Rounded MT Bold"/>
      <family val="0"/>
    </font>
    <font>
      <sz val="12"/>
      <color indexed="17"/>
      <name val="Arial Rounded MT Bold"/>
      <family val="0"/>
    </font>
    <font>
      <sz val="12"/>
      <color indexed="48"/>
      <name val="Arial Rounded MT Bold"/>
      <family val="0"/>
    </font>
    <font>
      <sz val="12"/>
      <color indexed="53"/>
      <name val="Arial Rounded MT Bold"/>
      <family val="0"/>
    </font>
    <font>
      <sz val="12"/>
      <name val="Verdana"/>
      <family val="0"/>
    </font>
    <font>
      <b/>
      <i/>
      <sz val="20"/>
      <color indexed="10"/>
      <name val="Arial Rounded MT Bold"/>
      <family val="0"/>
    </font>
    <font>
      <b/>
      <sz val="12"/>
      <name val="Verdana"/>
      <family val="0"/>
    </font>
    <font>
      <sz val="9"/>
      <name val="Verdana"/>
      <family val="0"/>
    </font>
    <font>
      <b/>
      <sz val="133"/>
      <color indexed="13"/>
      <name val="Giddyup Std"/>
      <family val="0"/>
    </font>
    <font>
      <i/>
      <sz val="72"/>
      <color indexed="13"/>
      <name val="Apple Casual"/>
      <family val="0"/>
    </font>
    <font>
      <b/>
      <i/>
      <sz val="11"/>
      <color indexed="48"/>
      <name val="Arial Rounded MT Bold"/>
      <family val="0"/>
    </font>
    <font>
      <b/>
      <i/>
      <sz val="11"/>
      <color indexed="19"/>
      <name val="Arial Rounded MT Bold"/>
      <family val="0"/>
    </font>
    <font>
      <b/>
      <i/>
      <sz val="11"/>
      <color indexed="10"/>
      <name val="Arial Rounded MT Bold"/>
      <family val="0"/>
    </font>
    <font>
      <b/>
      <i/>
      <sz val="14"/>
      <color indexed="17"/>
      <name val="Arial Rounded MT Bold"/>
      <family val="0"/>
    </font>
    <font>
      <sz val="9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8"/>
      <name val="Verdana"/>
      <family val="0"/>
    </font>
    <font>
      <b/>
      <sz val="9"/>
      <color indexed="10"/>
      <name val="Verdana"/>
      <family val="0"/>
    </font>
    <font>
      <b/>
      <sz val="8"/>
      <color indexed="10"/>
      <name val="Verdana"/>
      <family val="0"/>
    </font>
    <font>
      <b/>
      <sz val="7"/>
      <color indexed="10"/>
      <name val="Verdana"/>
      <family val="0"/>
    </font>
    <font>
      <sz val="9"/>
      <color indexed="4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3366FF"/>
      <name val="Verdana"/>
      <family val="0"/>
    </font>
    <font>
      <b/>
      <sz val="9"/>
      <color rgb="FFFF0000"/>
      <name val="Verdana"/>
      <family val="0"/>
    </font>
    <font>
      <b/>
      <sz val="8"/>
      <color rgb="FFFF0000"/>
      <name val="Verdana"/>
      <family val="0"/>
    </font>
    <font>
      <b/>
      <sz val="7"/>
      <color rgb="FFFF0000"/>
      <name val="Verdana"/>
      <family val="0"/>
    </font>
    <font>
      <sz val="9"/>
      <color rgb="FFFF0000"/>
      <name val="Verdana"/>
      <family val="0"/>
    </font>
    <font>
      <sz val="9"/>
      <color rgb="FF3366FF"/>
      <name val="Verdan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fgColor indexed="43"/>
        <bgColor indexed="50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3" fontId="10" fillId="33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2" fontId="1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172" fontId="15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172" fontId="18" fillId="0" borderId="14" xfId="0" applyNumberFormat="1" applyFont="1" applyBorder="1" applyAlignment="1">
      <alignment horizontal="center"/>
    </xf>
    <xf numFmtId="0" fontId="23" fillId="34" borderId="0" xfId="0" applyFont="1" applyFill="1" applyBorder="1" applyAlignment="1">
      <alignment/>
    </xf>
    <xf numFmtId="3" fontId="23" fillId="34" borderId="0" xfId="0" applyNumberFormat="1" applyFont="1" applyFill="1" applyBorder="1" applyAlignment="1">
      <alignment horizontal="center"/>
    </xf>
    <xf numFmtId="3" fontId="25" fillId="34" borderId="0" xfId="0" applyNumberFormat="1" applyFont="1" applyFill="1" applyBorder="1" applyAlignment="1">
      <alignment horizontal="center"/>
    </xf>
    <xf numFmtId="3" fontId="26" fillId="34" borderId="0" xfId="0" applyNumberFormat="1" applyFont="1" applyFill="1" applyBorder="1" applyAlignment="1">
      <alignment horizontal="center"/>
    </xf>
    <xf numFmtId="172" fontId="27" fillId="34" borderId="0" xfId="0" applyNumberFormat="1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/>
    </xf>
    <xf numFmtId="0" fontId="32" fillId="35" borderId="15" xfId="0" applyFont="1" applyFill="1" applyBorder="1" applyAlignment="1">
      <alignment/>
    </xf>
    <xf numFmtId="0" fontId="32" fillId="35" borderId="16" xfId="0" applyFont="1" applyFill="1" applyBorder="1" applyAlignment="1">
      <alignment/>
    </xf>
    <xf numFmtId="0" fontId="33" fillId="35" borderId="16" xfId="0" applyFont="1" applyFill="1" applyBorder="1" applyAlignment="1">
      <alignment/>
    </xf>
    <xf numFmtId="3" fontId="33" fillId="35" borderId="16" xfId="0" applyNumberFormat="1" applyFont="1" applyFill="1" applyBorder="1" applyAlignment="1">
      <alignment/>
    </xf>
    <xf numFmtId="2" fontId="33" fillId="35" borderId="16" xfId="0" applyNumberFormat="1" applyFont="1" applyFill="1" applyBorder="1" applyAlignment="1">
      <alignment/>
    </xf>
    <xf numFmtId="0" fontId="34" fillId="35" borderId="16" xfId="0" applyFont="1" applyFill="1" applyBorder="1" applyAlignment="1">
      <alignment/>
    </xf>
    <xf numFmtId="0" fontId="34" fillId="35" borderId="17" xfId="0" applyFont="1" applyFill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35" fillId="0" borderId="0" xfId="0" applyNumberFormat="1" applyFont="1" applyBorder="1" applyAlignment="1">
      <alignment horizontal="center"/>
    </xf>
    <xf numFmtId="3" fontId="36" fillId="0" borderId="0" xfId="0" applyNumberFormat="1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172" fontId="38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43" fillId="34" borderId="0" xfId="0" applyFont="1" applyFill="1" applyBorder="1" applyAlignment="1">
      <alignment horizontal="left"/>
    </xf>
    <xf numFmtId="172" fontId="42" fillId="34" borderId="0" xfId="0" applyNumberFormat="1" applyFont="1" applyFill="1" applyBorder="1" applyAlignment="1">
      <alignment horizontal="center" vertical="center"/>
    </xf>
    <xf numFmtId="1" fontId="44" fillId="34" borderId="0" xfId="0" applyNumberFormat="1" applyFont="1" applyFill="1" applyBorder="1" applyAlignment="1">
      <alignment horizontal="center" vertical="center"/>
    </xf>
    <xf numFmtId="3" fontId="44" fillId="34" borderId="0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3" fontId="31" fillId="34" borderId="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3" fontId="7" fillId="37" borderId="16" xfId="0" applyNumberFormat="1" applyFont="1" applyFill="1" applyBorder="1" applyAlignment="1">
      <alignment/>
    </xf>
    <xf numFmtId="2" fontId="7" fillId="37" borderId="16" xfId="0" applyNumberFormat="1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7" fillId="37" borderId="16" xfId="0" applyFont="1" applyFill="1" applyBorder="1" applyAlignment="1">
      <alignment horizontal="center"/>
    </xf>
    <xf numFmtId="0" fontId="7" fillId="37" borderId="17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48" fillId="0" borderId="0" xfId="0" applyFont="1" applyAlignment="1">
      <alignment/>
    </xf>
    <xf numFmtId="3" fontId="50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37" borderId="16" xfId="0" applyFont="1" applyFill="1" applyBorder="1" applyAlignment="1">
      <alignment vertical="center"/>
    </xf>
    <xf numFmtId="3" fontId="23" fillId="38" borderId="0" xfId="0" applyNumberFormat="1" applyFont="1" applyFill="1" applyBorder="1" applyAlignment="1">
      <alignment horizontal="center"/>
    </xf>
    <xf numFmtId="3" fontId="49" fillId="38" borderId="0" xfId="0" applyNumberFormat="1" applyFont="1" applyFill="1" applyBorder="1" applyAlignment="1">
      <alignment horizontal="center" vertical="center"/>
    </xf>
    <xf numFmtId="1" fontId="44" fillId="38" borderId="0" xfId="0" applyNumberFormat="1" applyFont="1" applyFill="1" applyBorder="1" applyAlignment="1">
      <alignment horizontal="center" vertical="center"/>
    </xf>
    <xf numFmtId="0" fontId="53" fillId="37" borderId="16" xfId="0" applyFont="1" applyFill="1" applyBorder="1" applyAlignment="1">
      <alignment/>
    </xf>
    <xf numFmtId="3" fontId="54" fillId="34" borderId="0" xfId="0" applyNumberFormat="1" applyFont="1" applyFill="1" applyBorder="1" applyAlignment="1">
      <alignment horizontal="center" vertical="center"/>
    </xf>
    <xf numFmtId="3" fontId="55" fillId="34" borderId="0" xfId="0" applyNumberFormat="1" applyFont="1" applyFill="1" applyBorder="1" applyAlignment="1">
      <alignment horizontal="center" vertical="center"/>
    </xf>
    <xf numFmtId="3" fontId="56" fillId="34" borderId="0" xfId="0" applyNumberFormat="1" applyFont="1" applyFill="1" applyBorder="1" applyAlignment="1">
      <alignment horizontal="center" vertical="center"/>
    </xf>
    <xf numFmtId="3" fontId="28" fillId="34" borderId="0" xfId="0" applyNumberFormat="1" applyFont="1" applyFill="1" applyBorder="1" applyAlignment="1">
      <alignment horizontal="center" vertical="center"/>
    </xf>
    <xf numFmtId="172" fontId="24" fillId="34" borderId="0" xfId="0" applyNumberFormat="1" applyFont="1" applyFill="1" applyBorder="1" applyAlignment="1">
      <alignment horizontal="center"/>
    </xf>
    <xf numFmtId="2" fontId="45" fillId="34" borderId="0" xfId="0" applyNumberFormat="1" applyFont="1" applyFill="1" applyBorder="1" applyAlignment="1">
      <alignment horizontal="center" vertical="center"/>
    </xf>
    <xf numFmtId="3" fontId="57" fillId="34" borderId="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" fontId="50" fillId="0" borderId="0" xfId="0" applyNumberFormat="1" applyFont="1" applyAlignment="1">
      <alignment horizontal="center"/>
    </xf>
    <xf numFmtId="0" fontId="98" fillId="0" borderId="20" xfId="0" applyFont="1" applyBorder="1" applyAlignment="1">
      <alignment horizontal="left"/>
    </xf>
    <xf numFmtId="0" fontId="99" fillId="0" borderId="20" xfId="0" applyFont="1" applyBorder="1" applyAlignment="1">
      <alignment horizontal="left"/>
    </xf>
    <xf numFmtId="16" fontId="51" fillId="0" borderId="0" xfId="0" applyNumberFormat="1" applyFont="1" applyBorder="1" applyAlignment="1">
      <alignment horizontal="center"/>
    </xf>
    <xf numFmtId="0" fontId="100" fillId="0" borderId="20" xfId="0" applyFont="1" applyBorder="1" applyAlignment="1">
      <alignment horizontal="left"/>
    </xf>
    <xf numFmtId="0" fontId="101" fillId="0" borderId="20" xfId="0" applyFont="1" applyBorder="1" applyAlignment="1">
      <alignment horizontal="left"/>
    </xf>
    <xf numFmtId="0" fontId="99" fillId="0" borderId="20" xfId="0" applyFont="1" applyBorder="1" applyAlignment="1">
      <alignment horizontal="left" wrapText="1"/>
    </xf>
    <xf numFmtId="0" fontId="101" fillId="0" borderId="20" xfId="0" applyFont="1" applyBorder="1" applyAlignment="1">
      <alignment horizontal="left" wrapText="1"/>
    </xf>
    <xf numFmtId="0" fontId="100" fillId="0" borderId="20" xfId="0" applyFont="1" applyBorder="1" applyAlignment="1">
      <alignment horizontal="left" wrapText="1"/>
    </xf>
    <xf numFmtId="0" fontId="102" fillId="0" borderId="0" xfId="0" applyFont="1" applyBorder="1" applyAlignment="1">
      <alignment horizontal="left"/>
    </xf>
    <xf numFmtId="0" fontId="102" fillId="0" borderId="0" xfId="0" applyFont="1" applyAlignment="1">
      <alignment horizontal="left"/>
    </xf>
    <xf numFmtId="0" fontId="103" fillId="0" borderId="0" xfId="0" applyFont="1" applyBorder="1" applyAlignment="1">
      <alignment horizontal="left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4</xdr:col>
      <xdr:colOff>57150</xdr:colOff>
      <xdr:row>1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3962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10"/>
  <sheetViews>
    <sheetView tabSelected="1" zoomScale="111" zoomScaleNormal="111" workbookViewId="0" topLeftCell="A92">
      <selection activeCell="B32" sqref="B32"/>
    </sheetView>
  </sheetViews>
  <sheetFormatPr defaultColWidth="11.00390625" defaultRowHeight="12.75"/>
  <cols>
    <col min="1" max="1" width="1.12109375" style="0" customWidth="1"/>
    <col min="2" max="2" width="22.25390625" style="0" customWidth="1"/>
    <col min="3" max="3" width="22.125" style="0" customWidth="1"/>
    <col min="4" max="4" width="7.00390625" style="0" customWidth="1"/>
    <col min="5" max="5" width="13.375" style="0" customWidth="1"/>
    <col min="6" max="6" width="9.125" style="0" customWidth="1"/>
    <col min="7" max="7" width="8.125" style="44" customWidth="1"/>
    <col min="8" max="8" width="5.875" style="0" hidden="1" customWidth="1"/>
    <col min="9" max="9" width="10.75390625" style="0" hidden="1" customWidth="1"/>
    <col min="10" max="10" width="9.25390625" style="45" customWidth="1"/>
    <col min="11" max="11" width="10.625" style="0" customWidth="1"/>
    <col min="12" max="12" width="9.25390625" style="0" customWidth="1"/>
    <col min="13" max="13" width="8.00390625" style="0" customWidth="1"/>
    <col min="14" max="14" width="8.875" style="0" customWidth="1"/>
  </cols>
  <sheetData>
    <row r="1" ht="4.5" customHeight="1"/>
    <row r="2" spans="2:19" s="50" customFormat="1" ht="72.75" customHeight="1">
      <c r="B2" s="58"/>
      <c r="C2" s="59"/>
      <c r="D2" s="60"/>
      <c r="E2" s="76" t="s">
        <v>25</v>
      </c>
      <c r="F2" s="72"/>
      <c r="G2" s="61"/>
      <c r="J2" s="62"/>
      <c r="K2" s="63"/>
      <c r="L2" s="64"/>
      <c r="M2" s="65"/>
      <c r="S2" s="99"/>
    </row>
    <row r="3" spans="2:13" ht="1.5" customHeight="1">
      <c r="B3" s="1"/>
      <c r="C3" s="1"/>
      <c r="D3" s="1"/>
      <c r="E3" s="2"/>
      <c r="F3" s="2"/>
      <c r="G3" s="3"/>
      <c r="J3" s="4"/>
      <c r="K3" s="5"/>
      <c r="L3" s="6"/>
      <c r="M3" s="2"/>
    </row>
    <row r="4" spans="2:13" ht="9.75" customHeight="1">
      <c r="B4" s="7" t="s">
        <v>11</v>
      </c>
      <c r="C4" s="7" t="s">
        <v>161</v>
      </c>
      <c r="D4" s="7" t="s">
        <v>12</v>
      </c>
      <c r="E4" s="7" t="s">
        <v>147</v>
      </c>
      <c r="F4" s="7" t="s">
        <v>175</v>
      </c>
      <c r="G4" s="8" t="s">
        <v>148</v>
      </c>
      <c r="J4" s="9" t="s">
        <v>149</v>
      </c>
      <c r="K4" s="10" t="s">
        <v>150</v>
      </c>
      <c r="L4" s="11" t="s">
        <v>100</v>
      </c>
      <c r="M4" s="12" t="s">
        <v>116</v>
      </c>
    </row>
    <row r="5" spans="2:13" ht="9.75" customHeight="1">
      <c r="B5" s="7" t="s">
        <v>117</v>
      </c>
      <c r="C5" s="7" t="s">
        <v>162</v>
      </c>
      <c r="D5" s="7" t="s">
        <v>118</v>
      </c>
      <c r="E5" s="7" t="s">
        <v>181</v>
      </c>
      <c r="F5" s="7" t="s">
        <v>9</v>
      </c>
      <c r="G5" s="8" t="s">
        <v>182</v>
      </c>
      <c r="J5" s="9" t="s">
        <v>52</v>
      </c>
      <c r="K5" s="10" t="s">
        <v>53</v>
      </c>
      <c r="L5" s="11" t="s">
        <v>54</v>
      </c>
      <c r="M5" s="12" t="s">
        <v>55</v>
      </c>
    </row>
    <row r="6" spans="2:13" ht="3" customHeight="1">
      <c r="B6" s="2"/>
      <c r="C6" s="2"/>
      <c r="D6" s="2"/>
      <c r="E6" s="2"/>
      <c r="F6" s="2"/>
      <c r="G6" s="3"/>
      <c r="J6" s="13"/>
      <c r="K6" s="14"/>
      <c r="L6" s="15"/>
      <c r="M6" s="16"/>
    </row>
    <row r="7" spans="2:13" ht="1.5" customHeight="1">
      <c r="B7" s="17"/>
      <c r="C7" s="18"/>
      <c r="D7" s="18"/>
      <c r="E7" s="18"/>
      <c r="F7" s="18"/>
      <c r="G7" s="19"/>
      <c r="J7" s="20"/>
      <c r="K7" s="21"/>
      <c r="L7" s="22"/>
      <c r="M7" s="23"/>
    </row>
    <row r="8" spans="2:13" ht="18" customHeight="1">
      <c r="B8" s="89" t="s">
        <v>107</v>
      </c>
      <c r="C8" s="96" t="s">
        <v>177</v>
      </c>
      <c r="D8" s="71" t="s">
        <v>108</v>
      </c>
      <c r="E8" s="70">
        <v>4125</v>
      </c>
      <c r="F8" s="66">
        <f>(E8*6)</f>
        <v>24750</v>
      </c>
      <c r="G8" s="66">
        <v>145</v>
      </c>
      <c r="J8" s="46">
        <f>(F8/358)</f>
        <v>69.1340782122905</v>
      </c>
      <c r="K8" s="47">
        <f>(F8*2.8)</f>
        <v>69300</v>
      </c>
      <c r="L8" s="48">
        <f>(F8*1.8)</f>
        <v>44550</v>
      </c>
      <c r="M8" s="49">
        <f>(F8/9500)</f>
        <v>2.6052631578947367</v>
      </c>
    </row>
    <row r="9" spans="2:13" ht="18" customHeight="1">
      <c r="B9" s="89" t="s">
        <v>109</v>
      </c>
      <c r="C9" s="96" t="s">
        <v>209</v>
      </c>
      <c r="D9" s="71" t="s">
        <v>110</v>
      </c>
      <c r="E9" s="70">
        <v>625</v>
      </c>
      <c r="F9" s="66">
        <f aca="true" t="shared" si="0" ref="F9:F61">(E9*6)</f>
        <v>3750</v>
      </c>
      <c r="G9" s="66">
        <v>28</v>
      </c>
      <c r="J9" s="46">
        <f aca="true" t="shared" si="1" ref="J9:J40">(F9/358)</f>
        <v>10.474860335195531</v>
      </c>
      <c r="K9" s="47">
        <f aca="true" t="shared" si="2" ref="K9:K40">(F9*2.8)</f>
        <v>10500</v>
      </c>
      <c r="L9" s="48">
        <f aca="true" t="shared" si="3" ref="L9:L40">(F9*1.8)</f>
        <v>6750</v>
      </c>
      <c r="M9" s="49">
        <f aca="true" t="shared" si="4" ref="M9:M40">(F9/9500)</f>
        <v>0.39473684210526316</v>
      </c>
    </row>
    <row r="10" spans="2:13" ht="18" customHeight="1">
      <c r="B10" s="89" t="s">
        <v>50</v>
      </c>
      <c r="C10" s="96" t="s">
        <v>125</v>
      </c>
      <c r="D10" s="71" t="s">
        <v>145</v>
      </c>
      <c r="E10" s="70">
        <v>600</v>
      </c>
      <c r="F10" s="66">
        <f t="shared" si="0"/>
        <v>3600</v>
      </c>
      <c r="G10" s="66">
        <v>40</v>
      </c>
      <c r="J10" s="46">
        <f t="shared" si="1"/>
        <v>10.05586592178771</v>
      </c>
      <c r="K10" s="47">
        <f t="shared" si="2"/>
        <v>10080</v>
      </c>
      <c r="L10" s="48">
        <f t="shared" si="3"/>
        <v>6480</v>
      </c>
      <c r="M10" s="49">
        <f t="shared" si="4"/>
        <v>0.37894736842105264</v>
      </c>
    </row>
    <row r="11" spans="2:13" ht="18" customHeight="1">
      <c r="B11" s="89" t="s">
        <v>32</v>
      </c>
      <c r="C11" s="96" t="s">
        <v>40</v>
      </c>
      <c r="D11" s="71" t="s">
        <v>33</v>
      </c>
      <c r="E11" s="70">
        <v>2300</v>
      </c>
      <c r="F11" s="66">
        <f t="shared" si="0"/>
        <v>13800</v>
      </c>
      <c r="G11" s="66">
        <v>200</v>
      </c>
      <c r="J11" s="46">
        <f t="shared" si="1"/>
        <v>38.547486033519554</v>
      </c>
      <c r="K11" s="47">
        <f t="shared" si="2"/>
        <v>38640</v>
      </c>
      <c r="L11" s="48">
        <f t="shared" si="3"/>
        <v>24840</v>
      </c>
      <c r="M11" s="49">
        <f t="shared" si="4"/>
        <v>1.4526315789473685</v>
      </c>
    </row>
    <row r="12" spans="2:13" ht="18" customHeight="1">
      <c r="B12" s="89" t="s">
        <v>67</v>
      </c>
      <c r="C12" s="96" t="s">
        <v>24</v>
      </c>
      <c r="D12" s="71" t="s">
        <v>68</v>
      </c>
      <c r="E12" s="70">
        <v>1785</v>
      </c>
      <c r="F12" s="66">
        <f t="shared" si="0"/>
        <v>10710</v>
      </c>
      <c r="G12" s="66">
        <v>172</v>
      </c>
      <c r="J12" s="46">
        <f t="shared" si="1"/>
        <v>29.916201117318437</v>
      </c>
      <c r="K12" s="47">
        <f t="shared" si="2"/>
        <v>29987.999999999996</v>
      </c>
      <c r="L12" s="48">
        <f t="shared" si="3"/>
        <v>19278</v>
      </c>
      <c r="M12" s="49">
        <f t="shared" si="4"/>
        <v>1.1273684210526316</v>
      </c>
    </row>
    <row r="13" spans="2:13" ht="18" customHeight="1">
      <c r="B13" s="89" t="s">
        <v>226</v>
      </c>
      <c r="C13" s="96" t="s">
        <v>41</v>
      </c>
      <c r="D13" s="71" t="s">
        <v>69</v>
      </c>
      <c r="E13" s="70">
        <v>1000</v>
      </c>
      <c r="F13" s="66">
        <f t="shared" si="0"/>
        <v>6000</v>
      </c>
      <c r="G13" s="66">
        <v>50</v>
      </c>
      <c r="J13" s="46">
        <f t="shared" si="1"/>
        <v>16.75977653631285</v>
      </c>
      <c r="K13" s="47">
        <f t="shared" si="2"/>
        <v>16800</v>
      </c>
      <c r="L13" s="48">
        <f t="shared" si="3"/>
        <v>10800</v>
      </c>
      <c r="M13" s="49">
        <f t="shared" si="4"/>
        <v>0.631578947368421</v>
      </c>
    </row>
    <row r="14" spans="2:13" ht="18" customHeight="1">
      <c r="B14" s="89" t="s">
        <v>101</v>
      </c>
      <c r="C14" s="96" t="s">
        <v>86</v>
      </c>
      <c r="D14" s="71" t="s">
        <v>42</v>
      </c>
      <c r="E14" s="70">
        <v>150</v>
      </c>
      <c r="F14" s="66">
        <f t="shared" si="0"/>
        <v>900</v>
      </c>
      <c r="G14" s="66">
        <v>6</v>
      </c>
      <c r="J14" s="46">
        <f t="shared" si="1"/>
        <v>2.5139664804469275</v>
      </c>
      <c r="K14" s="47">
        <f t="shared" si="2"/>
        <v>2520</v>
      </c>
      <c r="L14" s="48">
        <f t="shared" si="3"/>
        <v>1620</v>
      </c>
      <c r="M14" s="49">
        <f t="shared" si="4"/>
        <v>0.09473684210526316</v>
      </c>
    </row>
    <row r="15" spans="2:13" ht="18" customHeight="1">
      <c r="B15" s="89" t="s">
        <v>43</v>
      </c>
      <c r="C15" s="96" t="s">
        <v>90</v>
      </c>
      <c r="D15" s="71" t="s">
        <v>179</v>
      </c>
      <c r="E15" s="70">
        <v>111</v>
      </c>
      <c r="F15" s="66">
        <f t="shared" si="0"/>
        <v>666</v>
      </c>
      <c r="G15" s="66">
        <v>40</v>
      </c>
      <c r="J15" s="46">
        <f t="shared" si="1"/>
        <v>1.8603351955307263</v>
      </c>
      <c r="K15" s="47">
        <f t="shared" si="2"/>
        <v>1864.8</v>
      </c>
      <c r="L15" s="48">
        <f t="shared" si="3"/>
        <v>1198.8</v>
      </c>
      <c r="M15" s="49">
        <f t="shared" si="4"/>
        <v>0.07010526315789474</v>
      </c>
    </row>
    <row r="16" spans="2:13" ht="18" customHeight="1">
      <c r="B16" s="89" t="s">
        <v>146</v>
      </c>
      <c r="C16" s="96" t="s">
        <v>172</v>
      </c>
      <c r="D16" s="71" t="s">
        <v>44</v>
      </c>
      <c r="E16" s="70">
        <v>4323</v>
      </c>
      <c r="F16" s="66">
        <f t="shared" si="0"/>
        <v>25938</v>
      </c>
      <c r="G16" s="66">
        <v>149</v>
      </c>
      <c r="J16" s="46">
        <f t="shared" si="1"/>
        <v>72.45251396648045</v>
      </c>
      <c r="K16" s="47">
        <f t="shared" si="2"/>
        <v>72626.4</v>
      </c>
      <c r="L16" s="48">
        <f t="shared" si="3"/>
        <v>46688.4</v>
      </c>
      <c r="M16" s="49">
        <f t="shared" si="4"/>
        <v>2.7303157894736843</v>
      </c>
    </row>
    <row r="17" spans="2:13" ht="18" customHeight="1">
      <c r="B17" s="89" t="s">
        <v>45</v>
      </c>
      <c r="C17" s="96" t="s">
        <v>177</v>
      </c>
      <c r="D17" s="71" t="s">
        <v>7</v>
      </c>
      <c r="E17" s="70">
        <v>1619</v>
      </c>
      <c r="F17" s="66">
        <f t="shared" si="0"/>
        <v>9714</v>
      </c>
      <c r="G17" s="66">
        <v>106</v>
      </c>
      <c r="J17" s="46">
        <f t="shared" si="1"/>
        <v>27.134078212290504</v>
      </c>
      <c r="K17" s="47">
        <f t="shared" si="2"/>
        <v>27199.199999999997</v>
      </c>
      <c r="L17" s="48">
        <f t="shared" si="3"/>
        <v>17485.2</v>
      </c>
      <c r="M17" s="49">
        <f t="shared" si="4"/>
        <v>1.0225263157894737</v>
      </c>
    </row>
    <row r="18" spans="2:13" ht="18" customHeight="1">
      <c r="B18" s="89" t="s">
        <v>8</v>
      </c>
      <c r="C18" s="96" t="s">
        <v>71</v>
      </c>
      <c r="D18" s="71" t="s">
        <v>33</v>
      </c>
      <c r="E18" s="70">
        <v>481</v>
      </c>
      <c r="F18" s="66">
        <f t="shared" si="0"/>
        <v>2886</v>
      </c>
      <c r="G18" s="66">
        <v>28</v>
      </c>
      <c r="J18" s="46">
        <f t="shared" si="1"/>
        <v>8.061452513966481</v>
      </c>
      <c r="K18" s="47">
        <f t="shared" si="2"/>
        <v>8080.799999999999</v>
      </c>
      <c r="L18" s="48">
        <f t="shared" si="3"/>
        <v>5194.8</v>
      </c>
      <c r="M18" s="49">
        <f t="shared" si="4"/>
        <v>0.30378947368421055</v>
      </c>
    </row>
    <row r="19" spans="2:13" ht="18" customHeight="1">
      <c r="B19" s="89" t="s">
        <v>56</v>
      </c>
      <c r="C19" s="96" t="s">
        <v>91</v>
      </c>
      <c r="D19" s="71" t="s">
        <v>57</v>
      </c>
      <c r="E19" s="70">
        <v>96</v>
      </c>
      <c r="F19" s="66">
        <f t="shared" si="0"/>
        <v>576</v>
      </c>
      <c r="G19" s="66">
        <v>4</v>
      </c>
      <c r="J19" s="46">
        <f t="shared" si="1"/>
        <v>1.6089385474860336</v>
      </c>
      <c r="K19" s="47">
        <f t="shared" si="2"/>
        <v>1612.8</v>
      </c>
      <c r="L19" s="48">
        <f t="shared" si="3"/>
        <v>1036.8</v>
      </c>
      <c r="M19" s="49">
        <f t="shared" si="4"/>
        <v>0.06063157894736842</v>
      </c>
    </row>
    <row r="20" spans="2:13" ht="18" customHeight="1">
      <c r="B20" s="89" t="s">
        <v>165</v>
      </c>
      <c r="C20" s="96" t="s">
        <v>139</v>
      </c>
      <c r="D20" s="71" t="s">
        <v>17</v>
      </c>
      <c r="E20" s="70">
        <v>949</v>
      </c>
      <c r="F20" s="66">
        <f t="shared" si="0"/>
        <v>5694</v>
      </c>
      <c r="G20" s="66">
        <v>539</v>
      </c>
      <c r="J20" s="46">
        <f t="shared" si="1"/>
        <v>15.905027932960893</v>
      </c>
      <c r="K20" s="47">
        <f t="shared" si="2"/>
        <v>15943.199999999999</v>
      </c>
      <c r="L20" s="48">
        <f t="shared" si="3"/>
        <v>10249.2</v>
      </c>
      <c r="M20" s="49">
        <f t="shared" si="4"/>
        <v>0.5993684210526316</v>
      </c>
    </row>
    <row r="21" spans="2:13" ht="18" customHeight="1">
      <c r="B21" s="89" t="s">
        <v>18</v>
      </c>
      <c r="C21" s="96" t="s">
        <v>72</v>
      </c>
      <c r="D21" s="71" t="s">
        <v>19</v>
      </c>
      <c r="E21" s="70">
        <v>172</v>
      </c>
      <c r="F21" s="66">
        <f t="shared" si="0"/>
        <v>1032</v>
      </c>
      <c r="G21" s="66">
        <v>2</v>
      </c>
      <c r="J21" s="46">
        <f t="shared" si="1"/>
        <v>2.88268156424581</v>
      </c>
      <c r="K21" s="47">
        <f t="shared" si="2"/>
        <v>2889.6</v>
      </c>
      <c r="L21" s="48">
        <f t="shared" si="3"/>
        <v>1857.6000000000001</v>
      </c>
      <c r="M21" s="49">
        <f t="shared" si="4"/>
        <v>0.10863157894736843</v>
      </c>
    </row>
    <row r="22" spans="2:13" ht="18" customHeight="1">
      <c r="B22" s="91" t="s">
        <v>87</v>
      </c>
      <c r="C22" s="96" t="s">
        <v>31</v>
      </c>
      <c r="D22" s="71" t="s">
        <v>30</v>
      </c>
      <c r="E22" s="70">
        <v>600</v>
      </c>
      <c r="F22" s="66">
        <f t="shared" si="0"/>
        <v>3600</v>
      </c>
      <c r="G22" s="66">
        <v>150</v>
      </c>
      <c r="J22" s="46">
        <f t="shared" si="1"/>
        <v>10.05586592178771</v>
      </c>
      <c r="K22" s="47">
        <f t="shared" si="2"/>
        <v>10080</v>
      </c>
      <c r="L22" s="48">
        <f t="shared" si="3"/>
        <v>6480</v>
      </c>
      <c r="M22" s="49">
        <f t="shared" si="4"/>
        <v>0.37894736842105264</v>
      </c>
    </row>
    <row r="23" spans="2:13" ht="18" customHeight="1">
      <c r="B23" s="91" t="s">
        <v>14</v>
      </c>
      <c r="C23" s="96" t="s">
        <v>184</v>
      </c>
      <c r="D23" s="71" t="s">
        <v>15</v>
      </c>
      <c r="E23" s="70">
        <v>3832</v>
      </c>
      <c r="F23" s="66">
        <f t="shared" si="0"/>
        <v>22992</v>
      </c>
      <c r="G23" s="66">
        <v>2000</v>
      </c>
      <c r="J23" s="46">
        <f t="shared" si="1"/>
        <v>64.22346368715084</v>
      </c>
      <c r="K23" s="47">
        <f t="shared" si="2"/>
        <v>64377.6</v>
      </c>
      <c r="L23" s="48">
        <f t="shared" si="3"/>
        <v>41385.6</v>
      </c>
      <c r="M23" s="49">
        <f t="shared" si="4"/>
        <v>2.4202105263157896</v>
      </c>
    </row>
    <row r="24" spans="2:13" ht="18" customHeight="1">
      <c r="B24" s="89" t="s">
        <v>173</v>
      </c>
      <c r="C24" s="96" t="s">
        <v>3</v>
      </c>
      <c r="D24" s="71" t="s">
        <v>174</v>
      </c>
      <c r="E24" s="70">
        <v>850</v>
      </c>
      <c r="F24" s="66">
        <f t="shared" si="0"/>
        <v>5100</v>
      </c>
      <c r="G24" s="66">
        <v>50</v>
      </c>
      <c r="J24" s="46">
        <f t="shared" si="1"/>
        <v>14.245810055865922</v>
      </c>
      <c r="K24" s="47">
        <f t="shared" si="2"/>
        <v>14280</v>
      </c>
      <c r="L24" s="48">
        <f t="shared" si="3"/>
        <v>9180</v>
      </c>
      <c r="M24" s="49">
        <f t="shared" si="4"/>
        <v>0.5368421052631579</v>
      </c>
    </row>
    <row r="25" spans="2:13" ht="18" customHeight="1">
      <c r="B25" s="89" t="s">
        <v>176</v>
      </c>
      <c r="C25" s="96" t="s">
        <v>46</v>
      </c>
      <c r="D25" s="71" t="s">
        <v>63</v>
      </c>
      <c r="E25" s="70">
        <v>458</v>
      </c>
      <c r="F25" s="66">
        <f t="shared" si="0"/>
        <v>2748</v>
      </c>
      <c r="G25" s="66">
        <v>48</v>
      </c>
      <c r="J25" s="46">
        <f t="shared" si="1"/>
        <v>7.675977653631285</v>
      </c>
      <c r="K25" s="47">
        <f t="shared" si="2"/>
        <v>7694.4</v>
      </c>
      <c r="L25" s="48">
        <f t="shared" si="3"/>
        <v>4946.400000000001</v>
      </c>
      <c r="M25" s="49">
        <f t="shared" si="4"/>
        <v>0.28926315789473683</v>
      </c>
    </row>
    <row r="26" spans="2:13" ht="18" customHeight="1">
      <c r="B26" s="89" t="s">
        <v>185</v>
      </c>
      <c r="C26" s="96" t="s">
        <v>0</v>
      </c>
      <c r="D26" s="71" t="s">
        <v>186</v>
      </c>
      <c r="E26" s="70">
        <v>417</v>
      </c>
      <c r="F26" s="66">
        <f t="shared" si="0"/>
        <v>2502</v>
      </c>
      <c r="G26" s="66">
        <v>180</v>
      </c>
      <c r="J26" s="46">
        <f t="shared" si="1"/>
        <v>6.988826815642458</v>
      </c>
      <c r="K26" s="47">
        <f t="shared" si="2"/>
        <v>7005.599999999999</v>
      </c>
      <c r="L26" s="48">
        <f t="shared" si="3"/>
        <v>4503.6</v>
      </c>
      <c r="M26" s="49">
        <f t="shared" si="4"/>
        <v>0.2633684210526316</v>
      </c>
    </row>
    <row r="27" spans="2:13" ht="18" customHeight="1">
      <c r="B27" s="89" t="s">
        <v>66</v>
      </c>
      <c r="C27" s="96" t="s">
        <v>70</v>
      </c>
      <c r="D27" s="71" t="s">
        <v>17</v>
      </c>
      <c r="E27" s="70">
        <v>668</v>
      </c>
      <c r="F27" s="66">
        <f t="shared" si="0"/>
        <v>4008</v>
      </c>
      <c r="G27" s="66">
        <v>200</v>
      </c>
      <c r="J27" s="46">
        <f t="shared" si="1"/>
        <v>11.195530726256983</v>
      </c>
      <c r="K27" s="47">
        <f t="shared" si="2"/>
        <v>11222.4</v>
      </c>
      <c r="L27" s="48">
        <f t="shared" si="3"/>
        <v>7214.400000000001</v>
      </c>
      <c r="M27" s="49">
        <f t="shared" si="4"/>
        <v>0.42189473684210527</v>
      </c>
    </row>
    <row r="28" spans="2:13" ht="18" customHeight="1">
      <c r="B28" s="89" t="s">
        <v>158</v>
      </c>
      <c r="C28" s="96" t="s">
        <v>46</v>
      </c>
      <c r="D28" s="71" t="s">
        <v>64</v>
      </c>
      <c r="E28" s="70">
        <v>26</v>
      </c>
      <c r="F28" s="66">
        <f t="shared" si="0"/>
        <v>156</v>
      </c>
      <c r="G28" s="66">
        <v>100</v>
      </c>
      <c r="J28" s="46">
        <f t="shared" si="1"/>
        <v>0.43575418994413406</v>
      </c>
      <c r="K28" s="47">
        <f t="shared" si="2"/>
        <v>436.79999999999995</v>
      </c>
      <c r="L28" s="48">
        <f t="shared" si="3"/>
        <v>280.8</v>
      </c>
      <c r="M28" s="49">
        <f t="shared" si="4"/>
        <v>0.016421052631578947</v>
      </c>
    </row>
    <row r="29" spans="2:13" ht="18" customHeight="1">
      <c r="B29" s="89" t="s">
        <v>97</v>
      </c>
      <c r="C29" s="96" t="s">
        <v>160</v>
      </c>
      <c r="D29" s="71" t="s">
        <v>96</v>
      </c>
      <c r="E29" s="70">
        <v>667</v>
      </c>
      <c r="F29" s="66">
        <f t="shared" si="0"/>
        <v>4002</v>
      </c>
      <c r="G29" s="66">
        <v>150</v>
      </c>
      <c r="J29" s="46">
        <f t="shared" si="1"/>
        <v>11.17877094972067</v>
      </c>
      <c r="K29" s="47">
        <f t="shared" si="2"/>
        <v>11205.599999999999</v>
      </c>
      <c r="L29" s="48">
        <f t="shared" si="3"/>
        <v>7203.6</v>
      </c>
      <c r="M29" s="49">
        <f t="shared" si="4"/>
        <v>0.42126315789473684</v>
      </c>
    </row>
    <row r="30" spans="2:13" ht="18" customHeight="1">
      <c r="B30" s="89" t="s">
        <v>65</v>
      </c>
      <c r="C30" s="96" t="s">
        <v>94</v>
      </c>
      <c r="D30" s="71" t="s">
        <v>95</v>
      </c>
      <c r="E30" s="70">
        <v>586</v>
      </c>
      <c r="F30" s="66">
        <f t="shared" si="0"/>
        <v>3516</v>
      </c>
      <c r="G30" s="66">
        <v>19</v>
      </c>
      <c r="J30" s="46">
        <f t="shared" si="1"/>
        <v>9.82122905027933</v>
      </c>
      <c r="K30" s="47">
        <f t="shared" si="2"/>
        <v>9844.8</v>
      </c>
      <c r="L30" s="48">
        <f t="shared" si="3"/>
        <v>6328.8</v>
      </c>
      <c r="M30" s="49">
        <f t="shared" si="4"/>
        <v>0.3701052631578947</v>
      </c>
    </row>
    <row r="31" spans="2:13" ht="18" customHeight="1">
      <c r="B31" s="89" t="s">
        <v>27</v>
      </c>
      <c r="C31" s="96" t="s">
        <v>73</v>
      </c>
      <c r="D31" s="71" t="s">
        <v>51</v>
      </c>
      <c r="E31" s="70">
        <v>1614</v>
      </c>
      <c r="F31" s="66">
        <f t="shared" si="0"/>
        <v>9684</v>
      </c>
      <c r="G31" s="66">
        <v>950</v>
      </c>
      <c r="J31" s="46">
        <f t="shared" si="1"/>
        <v>27.050279329608937</v>
      </c>
      <c r="K31" s="47">
        <f t="shared" si="2"/>
        <v>27115.199999999997</v>
      </c>
      <c r="L31" s="48">
        <f t="shared" si="3"/>
        <v>17431.2</v>
      </c>
      <c r="M31" s="49">
        <f t="shared" si="4"/>
        <v>1.0193684210526315</v>
      </c>
    </row>
    <row r="32" spans="2:13" ht="18" customHeight="1">
      <c r="B32" s="89" t="s">
        <v>136</v>
      </c>
      <c r="C32" s="96" t="s">
        <v>177</v>
      </c>
      <c r="D32" s="71" t="s">
        <v>108</v>
      </c>
      <c r="E32" s="70">
        <v>4466</v>
      </c>
      <c r="F32" s="66">
        <f t="shared" si="0"/>
        <v>26796</v>
      </c>
      <c r="G32" s="66">
        <v>170</v>
      </c>
      <c r="J32" s="46">
        <f t="shared" si="1"/>
        <v>74.84916201117318</v>
      </c>
      <c r="K32" s="47">
        <f t="shared" si="2"/>
        <v>75028.79999999999</v>
      </c>
      <c r="L32" s="48">
        <f t="shared" si="3"/>
        <v>48232.8</v>
      </c>
      <c r="M32" s="49">
        <f t="shared" si="4"/>
        <v>2.8206315789473684</v>
      </c>
    </row>
    <row r="33" spans="2:13" ht="18" customHeight="1">
      <c r="B33" s="89" t="s">
        <v>180</v>
      </c>
      <c r="C33" s="96" t="s">
        <v>125</v>
      </c>
      <c r="D33" s="71" t="s">
        <v>145</v>
      </c>
      <c r="E33" s="70">
        <v>1008</v>
      </c>
      <c r="F33" s="66">
        <f t="shared" si="0"/>
        <v>6048</v>
      </c>
      <c r="G33" s="66">
        <v>40</v>
      </c>
      <c r="J33" s="46">
        <f t="shared" si="1"/>
        <v>16.893854748603353</v>
      </c>
      <c r="K33" s="47">
        <f t="shared" si="2"/>
        <v>16934.399999999998</v>
      </c>
      <c r="L33" s="48">
        <f t="shared" si="3"/>
        <v>10886.4</v>
      </c>
      <c r="M33" s="49">
        <f t="shared" si="4"/>
        <v>0.6366315789473684</v>
      </c>
    </row>
    <row r="34" spans="2:13" ht="18" customHeight="1">
      <c r="B34" s="89" t="s">
        <v>26</v>
      </c>
      <c r="C34" s="96" t="s">
        <v>137</v>
      </c>
      <c r="D34" s="71" t="s">
        <v>95</v>
      </c>
      <c r="E34" s="70">
        <v>400</v>
      </c>
      <c r="F34" s="66">
        <f t="shared" si="0"/>
        <v>2400</v>
      </c>
      <c r="G34" s="66">
        <v>50</v>
      </c>
      <c r="J34" s="46">
        <f t="shared" si="1"/>
        <v>6.70391061452514</v>
      </c>
      <c r="K34" s="47">
        <f t="shared" si="2"/>
        <v>6720</v>
      </c>
      <c r="L34" s="48">
        <f t="shared" si="3"/>
        <v>4320</v>
      </c>
      <c r="M34" s="49">
        <f t="shared" si="4"/>
        <v>0.25263157894736843</v>
      </c>
    </row>
    <row r="35" spans="2:13" ht="18" customHeight="1">
      <c r="B35" s="89" t="s">
        <v>138</v>
      </c>
      <c r="C35" s="96" t="s">
        <v>71</v>
      </c>
      <c r="D35" s="71" t="s">
        <v>33</v>
      </c>
      <c r="E35" s="70">
        <v>255</v>
      </c>
      <c r="F35" s="66">
        <f t="shared" si="0"/>
        <v>1530</v>
      </c>
      <c r="G35" s="66">
        <v>16</v>
      </c>
      <c r="J35" s="46">
        <f t="shared" si="1"/>
        <v>4.273743016759776</v>
      </c>
      <c r="K35" s="47">
        <f t="shared" si="2"/>
        <v>4284</v>
      </c>
      <c r="L35" s="48">
        <f t="shared" si="3"/>
        <v>2754</v>
      </c>
      <c r="M35" s="49">
        <f t="shared" si="4"/>
        <v>0.16105263157894736</v>
      </c>
    </row>
    <row r="36" spans="2:13" ht="18" customHeight="1">
      <c r="B36" s="89" t="s">
        <v>120</v>
      </c>
      <c r="C36" s="96" t="s">
        <v>119</v>
      </c>
      <c r="D36" s="71" t="s">
        <v>121</v>
      </c>
      <c r="E36" s="70">
        <v>196</v>
      </c>
      <c r="F36" s="66">
        <f t="shared" si="0"/>
        <v>1176</v>
      </c>
      <c r="G36" s="66">
        <v>3</v>
      </c>
      <c r="J36" s="46">
        <f t="shared" si="1"/>
        <v>3.2849162011173183</v>
      </c>
      <c r="K36" s="47">
        <f t="shared" si="2"/>
        <v>3292.7999999999997</v>
      </c>
      <c r="L36" s="48">
        <f t="shared" si="3"/>
        <v>2116.8</v>
      </c>
      <c r="M36" s="49">
        <f t="shared" si="4"/>
        <v>0.12378947368421053</v>
      </c>
    </row>
    <row r="37" spans="2:13" ht="18" customHeight="1">
      <c r="B37" s="91" t="s">
        <v>183</v>
      </c>
      <c r="C37" s="96" t="s">
        <v>31</v>
      </c>
      <c r="D37" s="71" t="s">
        <v>30</v>
      </c>
      <c r="E37" s="70">
        <v>389</v>
      </c>
      <c r="F37" s="66">
        <f t="shared" si="0"/>
        <v>2334</v>
      </c>
      <c r="G37" s="66">
        <v>150</v>
      </c>
      <c r="J37" s="46">
        <f t="shared" si="1"/>
        <v>6.5195530726256985</v>
      </c>
      <c r="K37" s="47">
        <f t="shared" si="2"/>
        <v>6535.2</v>
      </c>
      <c r="L37" s="48">
        <f t="shared" si="3"/>
        <v>4201.2</v>
      </c>
      <c r="M37" s="49">
        <f t="shared" si="4"/>
        <v>0.24568421052631578</v>
      </c>
    </row>
    <row r="38" spans="2:13" ht="18" customHeight="1">
      <c r="B38" s="89" t="s">
        <v>127</v>
      </c>
      <c r="C38" s="96" t="s">
        <v>46</v>
      </c>
      <c r="D38" s="71" t="s">
        <v>63</v>
      </c>
      <c r="E38" s="70">
        <v>345</v>
      </c>
      <c r="F38" s="66">
        <f t="shared" si="0"/>
        <v>2070</v>
      </c>
      <c r="G38" s="66">
        <v>140</v>
      </c>
      <c r="J38" s="46">
        <f t="shared" si="1"/>
        <v>5.782122905027933</v>
      </c>
      <c r="K38" s="47">
        <f t="shared" si="2"/>
        <v>5796</v>
      </c>
      <c r="L38" s="48">
        <f t="shared" si="3"/>
        <v>3726</v>
      </c>
      <c r="M38" s="49">
        <f t="shared" si="4"/>
        <v>0.21789473684210525</v>
      </c>
    </row>
    <row r="39" spans="2:13" ht="18" customHeight="1">
      <c r="B39" s="89" t="s">
        <v>140</v>
      </c>
      <c r="C39" s="96" t="s">
        <v>141</v>
      </c>
      <c r="D39" s="71" t="s">
        <v>95</v>
      </c>
      <c r="E39" s="70">
        <v>650</v>
      </c>
      <c r="F39" s="66">
        <f t="shared" si="0"/>
        <v>3900</v>
      </c>
      <c r="G39" s="66">
        <v>358</v>
      </c>
      <c r="J39" s="46">
        <f t="shared" si="1"/>
        <v>10.893854748603353</v>
      </c>
      <c r="K39" s="47">
        <f t="shared" si="2"/>
        <v>10920</v>
      </c>
      <c r="L39" s="48">
        <f t="shared" si="3"/>
        <v>7020</v>
      </c>
      <c r="M39" s="49">
        <f t="shared" si="4"/>
        <v>0.4105263157894737</v>
      </c>
    </row>
    <row r="40" spans="2:13" ht="18" customHeight="1">
      <c r="B40" s="89" t="s">
        <v>128</v>
      </c>
      <c r="C40" s="96" t="s">
        <v>103</v>
      </c>
      <c r="D40" s="71" t="s">
        <v>145</v>
      </c>
      <c r="E40" s="70">
        <v>500</v>
      </c>
      <c r="F40" s="66">
        <f t="shared" si="0"/>
        <v>3000</v>
      </c>
      <c r="G40" s="66">
        <v>4</v>
      </c>
      <c r="J40" s="46">
        <f t="shared" si="1"/>
        <v>8.379888268156424</v>
      </c>
      <c r="K40" s="47">
        <f t="shared" si="2"/>
        <v>8400</v>
      </c>
      <c r="L40" s="48">
        <f t="shared" si="3"/>
        <v>5400</v>
      </c>
      <c r="M40" s="49">
        <f t="shared" si="4"/>
        <v>0.3157894736842105</v>
      </c>
    </row>
    <row r="41" spans="2:13" ht="18" customHeight="1">
      <c r="B41" s="89" t="s">
        <v>104</v>
      </c>
      <c r="C41" s="96" t="s">
        <v>105</v>
      </c>
      <c r="D41" s="71"/>
      <c r="E41" s="70">
        <v>467</v>
      </c>
      <c r="F41" s="66">
        <f t="shared" si="0"/>
        <v>2802</v>
      </c>
      <c r="G41" s="66">
        <v>7</v>
      </c>
      <c r="J41" s="46">
        <f aca="true" t="shared" si="5" ref="J41:J53">(F41/358)</f>
        <v>7.826815642458101</v>
      </c>
      <c r="K41" s="47">
        <f aca="true" t="shared" si="6" ref="K41:K61">(F41*2.8)</f>
        <v>7845.599999999999</v>
      </c>
      <c r="L41" s="48">
        <f aca="true" t="shared" si="7" ref="L41:L61">(F41*1.8)</f>
        <v>5043.6</v>
      </c>
      <c r="M41" s="49">
        <f aca="true" t="shared" si="8" ref="M41:M61">(F41/9500)</f>
        <v>0.2949473684210526</v>
      </c>
    </row>
    <row r="42" spans="2:13" ht="18" customHeight="1">
      <c r="B42" s="89" t="s">
        <v>39</v>
      </c>
      <c r="C42" s="96" t="s">
        <v>13</v>
      </c>
      <c r="D42" s="71" t="s">
        <v>59</v>
      </c>
      <c r="E42" s="70">
        <v>180</v>
      </c>
      <c r="F42" s="66">
        <f t="shared" si="0"/>
        <v>1080</v>
      </c>
      <c r="G42" s="66">
        <v>1</v>
      </c>
      <c r="J42" s="46">
        <f t="shared" si="5"/>
        <v>3.016759776536313</v>
      </c>
      <c r="K42" s="47">
        <f t="shared" si="6"/>
        <v>3024</v>
      </c>
      <c r="L42" s="48">
        <f t="shared" si="7"/>
        <v>1944</v>
      </c>
      <c r="M42" s="49">
        <f t="shared" si="8"/>
        <v>0.11368421052631579</v>
      </c>
    </row>
    <row r="43" spans="2:13" ht="18" customHeight="1">
      <c r="B43" s="89" t="s">
        <v>74</v>
      </c>
      <c r="C43" s="96" t="s">
        <v>75</v>
      </c>
      <c r="D43" s="71" t="s">
        <v>95</v>
      </c>
      <c r="E43" s="70">
        <v>244</v>
      </c>
      <c r="F43" s="66">
        <f t="shared" si="0"/>
        <v>1464</v>
      </c>
      <c r="G43" s="66">
        <v>50</v>
      </c>
      <c r="J43" s="46">
        <f t="shared" si="5"/>
        <v>4.089385474860335</v>
      </c>
      <c r="K43" s="47">
        <f t="shared" si="6"/>
        <v>4099.2</v>
      </c>
      <c r="L43" s="48">
        <f t="shared" si="7"/>
        <v>2635.2000000000003</v>
      </c>
      <c r="M43" s="49">
        <f t="shared" si="8"/>
        <v>0.15410526315789475</v>
      </c>
    </row>
    <row r="44" spans="2:13" ht="18" customHeight="1">
      <c r="B44" s="92" t="s">
        <v>4</v>
      </c>
      <c r="C44" s="96" t="s">
        <v>85</v>
      </c>
      <c r="D44" s="71"/>
      <c r="E44" s="70">
        <v>183</v>
      </c>
      <c r="F44" s="66">
        <f t="shared" si="0"/>
        <v>1098</v>
      </c>
      <c r="G44" s="66">
        <v>2</v>
      </c>
      <c r="J44" s="46">
        <f t="shared" si="5"/>
        <v>3.0670391061452515</v>
      </c>
      <c r="K44" s="47">
        <f t="shared" si="6"/>
        <v>3074.3999999999996</v>
      </c>
      <c r="L44" s="48">
        <f t="shared" si="7"/>
        <v>1976.4</v>
      </c>
      <c r="M44" s="49">
        <f t="shared" si="8"/>
        <v>0.11557894736842106</v>
      </c>
    </row>
    <row r="45" spans="2:14" ht="18" customHeight="1">
      <c r="B45" s="89" t="s">
        <v>5</v>
      </c>
      <c r="C45" s="96" t="s">
        <v>6</v>
      </c>
      <c r="D45" s="71" t="s">
        <v>57</v>
      </c>
      <c r="E45" s="70">
        <v>207</v>
      </c>
      <c r="F45" s="66">
        <f t="shared" si="0"/>
        <v>1242</v>
      </c>
      <c r="G45" s="66">
        <v>20</v>
      </c>
      <c r="J45" s="46">
        <f t="shared" si="5"/>
        <v>3.46927374301676</v>
      </c>
      <c r="K45" s="47">
        <f t="shared" si="6"/>
        <v>3477.6</v>
      </c>
      <c r="L45" s="48">
        <f t="shared" si="7"/>
        <v>2235.6</v>
      </c>
      <c r="M45" s="49">
        <f t="shared" si="8"/>
        <v>0.13073684210526315</v>
      </c>
      <c r="N45" s="86"/>
    </row>
    <row r="46" spans="2:14" ht="18" customHeight="1">
      <c r="B46" s="89" t="s">
        <v>159</v>
      </c>
      <c r="C46" s="96" t="s">
        <v>143</v>
      </c>
      <c r="D46" s="71"/>
      <c r="E46" s="70">
        <v>60</v>
      </c>
      <c r="F46" s="66">
        <f t="shared" si="0"/>
        <v>360</v>
      </c>
      <c r="G46" s="66">
        <v>1</v>
      </c>
      <c r="J46" s="46">
        <f t="shared" si="5"/>
        <v>1.005586592178771</v>
      </c>
      <c r="K46" s="47">
        <f t="shared" si="6"/>
        <v>1007.9999999999999</v>
      </c>
      <c r="L46" s="48">
        <f t="shared" si="7"/>
        <v>648</v>
      </c>
      <c r="M46" s="49">
        <f t="shared" si="8"/>
        <v>0.037894736842105266</v>
      </c>
      <c r="N46" s="86"/>
    </row>
    <row r="47" spans="2:14" ht="18" customHeight="1">
      <c r="B47" s="89" t="s">
        <v>35</v>
      </c>
      <c r="C47" s="96" t="s">
        <v>102</v>
      </c>
      <c r="D47" s="71" t="s">
        <v>142</v>
      </c>
      <c r="E47" s="70">
        <v>900</v>
      </c>
      <c r="F47" s="66">
        <f t="shared" si="0"/>
        <v>5400</v>
      </c>
      <c r="G47" s="66">
        <v>12</v>
      </c>
      <c r="J47" s="46">
        <f t="shared" si="5"/>
        <v>15.083798882681565</v>
      </c>
      <c r="K47" s="47">
        <f t="shared" si="6"/>
        <v>15119.999999999998</v>
      </c>
      <c r="L47" s="48">
        <f t="shared" si="7"/>
        <v>9720</v>
      </c>
      <c r="M47" s="49">
        <f t="shared" si="8"/>
        <v>0.5684210526315789</v>
      </c>
      <c r="N47" s="84"/>
    </row>
    <row r="48" spans="2:14" ht="18" customHeight="1">
      <c r="B48" s="92" t="s">
        <v>92</v>
      </c>
      <c r="C48" s="96" t="s">
        <v>93</v>
      </c>
      <c r="D48" s="71" t="s">
        <v>112</v>
      </c>
      <c r="E48" s="70">
        <v>1161</v>
      </c>
      <c r="F48" s="66">
        <f t="shared" si="0"/>
        <v>6966</v>
      </c>
      <c r="G48" s="66">
        <v>12</v>
      </c>
      <c r="J48" s="46">
        <f t="shared" si="5"/>
        <v>19.45810055865922</v>
      </c>
      <c r="K48" s="47">
        <f t="shared" si="6"/>
        <v>19504.8</v>
      </c>
      <c r="L48" s="48">
        <f t="shared" si="7"/>
        <v>12538.800000000001</v>
      </c>
      <c r="M48" s="49">
        <f t="shared" si="8"/>
        <v>0.7332631578947368</v>
      </c>
      <c r="N48" s="84"/>
    </row>
    <row r="49" spans="2:14" ht="18" customHeight="1">
      <c r="B49" s="89" t="s">
        <v>113</v>
      </c>
      <c r="C49" s="96" t="s">
        <v>144</v>
      </c>
      <c r="D49" s="71" t="s">
        <v>178</v>
      </c>
      <c r="E49" s="70">
        <v>375</v>
      </c>
      <c r="F49" s="66">
        <f t="shared" si="0"/>
        <v>2250</v>
      </c>
      <c r="G49" s="66">
        <v>17</v>
      </c>
      <c r="J49" s="46">
        <f t="shared" si="5"/>
        <v>6.284916201117318</v>
      </c>
      <c r="K49" s="47">
        <f t="shared" si="6"/>
        <v>6300</v>
      </c>
      <c r="L49" s="48">
        <f t="shared" si="7"/>
        <v>4050</v>
      </c>
      <c r="M49" s="49">
        <f t="shared" si="8"/>
        <v>0.23684210526315788</v>
      </c>
      <c r="N49" s="84"/>
    </row>
    <row r="50" spans="2:14" ht="18" customHeight="1">
      <c r="B50" s="89" t="s">
        <v>126</v>
      </c>
      <c r="C50" s="97" t="s">
        <v>125</v>
      </c>
      <c r="D50" s="71" t="s">
        <v>57</v>
      </c>
      <c r="E50" s="70">
        <v>700</v>
      </c>
      <c r="F50" s="66">
        <f t="shared" si="0"/>
        <v>4200</v>
      </c>
      <c r="G50" s="66">
        <v>20</v>
      </c>
      <c r="J50" s="46">
        <f t="shared" si="5"/>
        <v>11.731843575418994</v>
      </c>
      <c r="K50" s="47">
        <f t="shared" si="6"/>
        <v>11760</v>
      </c>
      <c r="L50" s="48">
        <f t="shared" si="7"/>
        <v>7560</v>
      </c>
      <c r="M50" s="49">
        <f t="shared" si="8"/>
        <v>0.4421052631578947</v>
      </c>
      <c r="N50" s="84"/>
    </row>
    <row r="51" spans="2:14" ht="18" customHeight="1">
      <c r="B51" s="89" t="s">
        <v>79</v>
      </c>
      <c r="C51" s="96" t="s">
        <v>77</v>
      </c>
      <c r="D51" s="71" t="s">
        <v>78</v>
      </c>
      <c r="E51" s="70">
        <v>600</v>
      </c>
      <c r="F51" s="66">
        <f t="shared" si="0"/>
        <v>3600</v>
      </c>
      <c r="G51" s="66">
        <v>100</v>
      </c>
      <c r="J51" s="46">
        <f t="shared" si="5"/>
        <v>10.05586592178771</v>
      </c>
      <c r="K51" s="47">
        <f t="shared" si="6"/>
        <v>10080</v>
      </c>
      <c r="L51" s="48">
        <f t="shared" si="7"/>
        <v>6480</v>
      </c>
      <c r="M51" s="49">
        <f t="shared" si="8"/>
        <v>0.37894736842105264</v>
      </c>
      <c r="N51" s="84"/>
    </row>
    <row r="52" spans="2:14" ht="18" customHeight="1">
      <c r="B52" s="89" t="s">
        <v>188</v>
      </c>
      <c r="C52" s="97" t="s">
        <v>187</v>
      </c>
      <c r="D52" s="71" t="s">
        <v>33</v>
      </c>
      <c r="E52" s="70">
        <v>850</v>
      </c>
      <c r="F52" s="66">
        <f t="shared" si="0"/>
        <v>5100</v>
      </c>
      <c r="G52" s="66">
        <v>210</v>
      </c>
      <c r="J52" s="46">
        <f t="shared" si="5"/>
        <v>14.245810055865922</v>
      </c>
      <c r="K52" s="47">
        <f t="shared" si="6"/>
        <v>14280</v>
      </c>
      <c r="L52" s="48">
        <f t="shared" si="7"/>
        <v>9180</v>
      </c>
      <c r="M52" s="49">
        <f t="shared" si="8"/>
        <v>0.5368421052631579</v>
      </c>
      <c r="N52" s="85"/>
    </row>
    <row r="53" spans="2:14" ht="18" customHeight="1">
      <c r="B53" s="89" t="s">
        <v>76</v>
      </c>
      <c r="C53" s="96" t="s">
        <v>80</v>
      </c>
      <c r="D53" s="71" t="s">
        <v>121</v>
      </c>
      <c r="E53" s="70">
        <v>135</v>
      </c>
      <c r="F53" s="66">
        <f>(E53*6)</f>
        <v>810</v>
      </c>
      <c r="G53" s="66">
        <v>2</v>
      </c>
      <c r="J53" s="46">
        <f t="shared" si="5"/>
        <v>2.2625698324022347</v>
      </c>
      <c r="K53" s="47">
        <f t="shared" si="6"/>
        <v>2268</v>
      </c>
      <c r="L53" s="48">
        <f t="shared" si="7"/>
        <v>1458</v>
      </c>
      <c r="M53" s="49">
        <f t="shared" si="8"/>
        <v>0.08526315789473685</v>
      </c>
      <c r="N53" s="85"/>
    </row>
    <row r="54" spans="2:14" ht="18" customHeight="1">
      <c r="B54" s="89" t="s">
        <v>106</v>
      </c>
      <c r="C54" s="97" t="s">
        <v>34</v>
      </c>
      <c r="D54" s="71" t="s">
        <v>145</v>
      </c>
      <c r="E54" s="70">
        <v>200</v>
      </c>
      <c r="F54" s="66">
        <f t="shared" si="0"/>
        <v>1200</v>
      </c>
      <c r="G54" s="66">
        <v>20</v>
      </c>
      <c r="J54" s="46">
        <f aca="true" t="shared" si="9" ref="J54:J61">(F54/358)</f>
        <v>3.35195530726257</v>
      </c>
      <c r="K54" s="47">
        <f t="shared" si="6"/>
        <v>3360</v>
      </c>
      <c r="L54" s="48">
        <f t="shared" si="7"/>
        <v>2160</v>
      </c>
      <c r="M54" s="49">
        <f t="shared" si="8"/>
        <v>0.12631578947368421</v>
      </c>
      <c r="N54" s="85"/>
    </row>
    <row r="55" spans="2:14" ht="18" customHeight="1">
      <c r="B55" s="89" t="s">
        <v>163</v>
      </c>
      <c r="C55" s="96" t="s">
        <v>164</v>
      </c>
      <c r="D55" s="71"/>
      <c r="E55" s="70">
        <v>67</v>
      </c>
      <c r="F55" s="66">
        <f t="shared" si="0"/>
        <v>402</v>
      </c>
      <c r="G55" s="66">
        <v>1</v>
      </c>
      <c r="J55" s="46">
        <f t="shared" si="9"/>
        <v>1.1229050279329609</v>
      </c>
      <c r="K55" s="47">
        <f t="shared" si="6"/>
        <v>1125.6</v>
      </c>
      <c r="L55" s="48">
        <f t="shared" si="7"/>
        <v>723.6</v>
      </c>
      <c r="M55" s="49">
        <f t="shared" si="8"/>
        <v>0.04231578947368421</v>
      </c>
      <c r="N55" s="85"/>
    </row>
    <row r="56" spans="2:14" ht="18" customHeight="1">
      <c r="B56" s="89" t="s">
        <v>81</v>
      </c>
      <c r="C56" s="97" t="s">
        <v>48</v>
      </c>
      <c r="D56" s="71"/>
      <c r="E56" s="70">
        <v>318</v>
      </c>
      <c r="F56" s="66">
        <f t="shared" si="0"/>
        <v>1908</v>
      </c>
      <c r="G56" s="66">
        <v>5</v>
      </c>
      <c r="J56" s="46">
        <f t="shared" si="9"/>
        <v>5.329608938547486</v>
      </c>
      <c r="K56" s="47">
        <f t="shared" si="6"/>
        <v>5342.4</v>
      </c>
      <c r="L56" s="48">
        <f t="shared" si="7"/>
        <v>3434.4</v>
      </c>
      <c r="M56" s="49">
        <f t="shared" si="8"/>
        <v>0.2008421052631579</v>
      </c>
      <c r="N56" s="85"/>
    </row>
    <row r="57" spans="2:14" ht="18" customHeight="1">
      <c r="B57" s="89" t="s">
        <v>122</v>
      </c>
      <c r="C57" s="96" t="s">
        <v>114</v>
      </c>
      <c r="D57" s="71" t="s">
        <v>17</v>
      </c>
      <c r="E57" s="87">
        <v>6705</v>
      </c>
      <c r="F57" s="66">
        <f t="shared" si="0"/>
        <v>40230</v>
      </c>
      <c r="G57" s="66">
        <v>170</v>
      </c>
      <c r="J57" s="46">
        <f t="shared" si="9"/>
        <v>112.37430167597765</v>
      </c>
      <c r="K57" s="47">
        <f t="shared" si="6"/>
        <v>112644</v>
      </c>
      <c r="L57" s="48">
        <f t="shared" si="7"/>
        <v>72414</v>
      </c>
      <c r="M57" s="49">
        <f t="shared" si="8"/>
        <v>4.234736842105264</v>
      </c>
      <c r="N57" s="85"/>
    </row>
    <row r="58" spans="2:14" ht="18" customHeight="1">
      <c r="B58" s="89" t="s">
        <v>36</v>
      </c>
      <c r="C58" s="96" t="s">
        <v>125</v>
      </c>
      <c r="D58" s="71" t="s">
        <v>145</v>
      </c>
      <c r="E58" s="87">
        <v>505</v>
      </c>
      <c r="F58" s="66">
        <f t="shared" si="0"/>
        <v>3030</v>
      </c>
      <c r="G58" s="66">
        <v>40</v>
      </c>
      <c r="J58" s="46">
        <f t="shared" si="9"/>
        <v>8.46368715083799</v>
      </c>
      <c r="K58" s="47">
        <f t="shared" si="6"/>
        <v>8484</v>
      </c>
      <c r="L58" s="48">
        <f t="shared" si="7"/>
        <v>5454</v>
      </c>
      <c r="M58" s="49">
        <f t="shared" si="8"/>
        <v>0.31894736842105265</v>
      </c>
      <c r="N58" s="85"/>
    </row>
    <row r="59" spans="2:14" ht="18" customHeight="1">
      <c r="B59" s="89" t="s">
        <v>88</v>
      </c>
      <c r="C59" s="96" t="s">
        <v>37</v>
      </c>
      <c r="D59" s="71" t="s">
        <v>89</v>
      </c>
      <c r="E59" s="87">
        <v>200</v>
      </c>
      <c r="F59" s="66">
        <f t="shared" si="0"/>
        <v>1200</v>
      </c>
      <c r="G59" s="66">
        <v>7</v>
      </c>
      <c r="J59" s="46">
        <f t="shared" si="9"/>
        <v>3.35195530726257</v>
      </c>
      <c r="K59" s="47">
        <f t="shared" si="6"/>
        <v>3360</v>
      </c>
      <c r="L59" s="48">
        <f t="shared" si="7"/>
        <v>2160</v>
      </c>
      <c r="M59" s="49">
        <f t="shared" si="8"/>
        <v>0.12631578947368421</v>
      </c>
      <c r="N59" s="85"/>
    </row>
    <row r="60" spans="2:14" ht="18" customHeight="1">
      <c r="B60" s="91" t="s">
        <v>156</v>
      </c>
      <c r="C60" s="96" t="s">
        <v>177</v>
      </c>
      <c r="D60" s="71" t="s">
        <v>49</v>
      </c>
      <c r="E60" s="87">
        <v>3161</v>
      </c>
      <c r="F60" s="66">
        <f t="shared" si="0"/>
        <v>18966</v>
      </c>
      <c r="G60" s="66">
        <v>900</v>
      </c>
      <c r="J60" s="46">
        <f t="shared" si="9"/>
        <v>52.977653631284916</v>
      </c>
      <c r="K60" s="47">
        <f t="shared" si="6"/>
        <v>53104.799999999996</v>
      </c>
      <c r="L60" s="48">
        <f t="shared" si="7"/>
        <v>34138.8</v>
      </c>
      <c r="M60" s="49">
        <f t="shared" si="8"/>
        <v>1.9964210526315789</v>
      </c>
      <c r="N60" s="85"/>
    </row>
    <row r="61" spans="2:14" ht="18" customHeight="1">
      <c r="B61" s="91" t="s">
        <v>135</v>
      </c>
      <c r="C61" s="96" t="s">
        <v>134</v>
      </c>
      <c r="D61" s="71" t="s">
        <v>145</v>
      </c>
      <c r="E61" s="87">
        <v>60</v>
      </c>
      <c r="F61" s="66">
        <f t="shared" si="0"/>
        <v>360</v>
      </c>
      <c r="G61" s="66">
        <v>9</v>
      </c>
      <c r="J61" s="46">
        <f t="shared" si="9"/>
        <v>1.005586592178771</v>
      </c>
      <c r="K61" s="47">
        <f t="shared" si="6"/>
        <v>1007.9999999999999</v>
      </c>
      <c r="L61" s="48">
        <f t="shared" si="7"/>
        <v>648</v>
      </c>
      <c r="M61" s="49">
        <f t="shared" si="8"/>
        <v>0.037894736842105266</v>
      </c>
      <c r="N61" s="85"/>
    </row>
    <row r="62" spans="2:14" ht="18" customHeight="1">
      <c r="B62" s="93" t="s">
        <v>61</v>
      </c>
      <c r="C62" s="96" t="s">
        <v>77</v>
      </c>
      <c r="D62" s="71" t="s">
        <v>17</v>
      </c>
      <c r="E62" s="87">
        <v>605</v>
      </c>
      <c r="F62" s="66">
        <f aca="true" t="shared" si="10" ref="F62:F71">(E62*6)</f>
        <v>3630</v>
      </c>
      <c r="G62" s="66">
        <v>122</v>
      </c>
      <c r="J62" s="46">
        <f aca="true" t="shared" si="11" ref="J62:J71">(F62/358)</f>
        <v>10.139664804469273</v>
      </c>
      <c r="K62" s="47">
        <f aca="true" t="shared" si="12" ref="K62:K71">(F62*2.8)</f>
        <v>10164</v>
      </c>
      <c r="L62" s="48">
        <f aca="true" t="shared" si="13" ref="L62:L71">(F62*1.8)</f>
        <v>6534</v>
      </c>
      <c r="M62" s="49">
        <f aca="true" t="shared" si="14" ref="M62:M71">(F62/9500)</f>
        <v>0.3821052631578947</v>
      </c>
      <c r="N62" s="85"/>
    </row>
    <row r="63" spans="2:14" ht="18" customHeight="1">
      <c r="B63" s="94" t="s">
        <v>20</v>
      </c>
      <c r="C63" s="96" t="s">
        <v>167</v>
      </c>
      <c r="D63" s="71" t="s">
        <v>168</v>
      </c>
      <c r="E63" s="87">
        <v>686</v>
      </c>
      <c r="F63" s="66">
        <f t="shared" si="10"/>
        <v>4116</v>
      </c>
      <c r="G63" s="66">
        <v>30</v>
      </c>
      <c r="J63" s="46">
        <f t="shared" si="11"/>
        <v>11.497206703910615</v>
      </c>
      <c r="K63" s="47">
        <f t="shared" si="12"/>
        <v>11524.8</v>
      </c>
      <c r="L63" s="48">
        <f t="shared" si="13"/>
        <v>7408.8</v>
      </c>
      <c r="M63" s="49">
        <f t="shared" si="14"/>
        <v>0.43326315789473685</v>
      </c>
      <c r="N63" s="85"/>
    </row>
    <row r="64" spans="2:14" ht="18" customHeight="1">
      <c r="B64" s="95" t="s">
        <v>21</v>
      </c>
      <c r="C64" s="96" t="s">
        <v>166</v>
      </c>
      <c r="D64" s="71" t="s">
        <v>168</v>
      </c>
      <c r="E64" s="87">
        <v>450</v>
      </c>
      <c r="F64" s="66">
        <f t="shared" si="10"/>
        <v>2700</v>
      </c>
      <c r="G64" s="66">
        <v>150</v>
      </c>
      <c r="J64" s="46">
        <f t="shared" si="11"/>
        <v>7.5418994413407825</v>
      </c>
      <c r="K64" s="47">
        <f t="shared" si="12"/>
        <v>7559.999999999999</v>
      </c>
      <c r="L64" s="48">
        <f t="shared" si="13"/>
        <v>4860</v>
      </c>
      <c r="M64" s="49">
        <f t="shared" si="14"/>
        <v>0.28421052631578947</v>
      </c>
      <c r="N64" s="85"/>
    </row>
    <row r="65" spans="2:14" ht="18" customHeight="1">
      <c r="B65" s="95" t="s">
        <v>22</v>
      </c>
      <c r="C65" s="96" t="s">
        <v>60</v>
      </c>
      <c r="D65" s="71" t="s">
        <v>57</v>
      </c>
      <c r="E65" s="87">
        <v>615</v>
      </c>
      <c r="F65" s="66">
        <f t="shared" si="10"/>
        <v>3690</v>
      </c>
      <c r="G65" s="66">
        <v>10</v>
      </c>
      <c r="J65" s="46">
        <f t="shared" si="11"/>
        <v>10.307262569832401</v>
      </c>
      <c r="K65" s="47">
        <f t="shared" si="12"/>
        <v>10332</v>
      </c>
      <c r="L65" s="48">
        <f t="shared" si="13"/>
        <v>6642</v>
      </c>
      <c r="M65" s="49">
        <f t="shared" si="14"/>
        <v>0.38842105263157894</v>
      </c>
      <c r="N65" s="85"/>
    </row>
    <row r="66" spans="2:14" ht="18" customHeight="1">
      <c r="B66" s="95" t="s">
        <v>123</v>
      </c>
      <c r="C66" s="96" t="s">
        <v>124</v>
      </c>
      <c r="D66" s="71" t="s">
        <v>58</v>
      </c>
      <c r="E66" s="87">
        <v>900</v>
      </c>
      <c r="F66" s="66">
        <f t="shared" si="10"/>
        <v>5400</v>
      </c>
      <c r="G66" s="66">
        <v>15</v>
      </c>
      <c r="J66" s="46">
        <f t="shared" si="11"/>
        <v>15.083798882681565</v>
      </c>
      <c r="K66" s="47">
        <f t="shared" si="12"/>
        <v>15119.999999999998</v>
      </c>
      <c r="L66" s="48">
        <f t="shared" si="13"/>
        <v>9720</v>
      </c>
      <c r="M66" s="49">
        <f t="shared" si="14"/>
        <v>0.5684210526315789</v>
      </c>
      <c r="N66" s="85"/>
    </row>
    <row r="67" spans="2:14" ht="18" customHeight="1">
      <c r="B67" s="89" t="s">
        <v>23</v>
      </c>
      <c r="C67" s="96" t="s">
        <v>28</v>
      </c>
      <c r="D67" s="71" t="s">
        <v>110</v>
      </c>
      <c r="E67" s="87">
        <v>100</v>
      </c>
      <c r="F67" s="66">
        <f t="shared" si="10"/>
        <v>600</v>
      </c>
      <c r="G67" s="66">
        <v>9</v>
      </c>
      <c r="J67" s="46">
        <f t="shared" si="11"/>
        <v>1.675977653631285</v>
      </c>
      <c r="K67" s="47">
        <f t="shared" si="12"/>
        <v>1680</v>
      </c>
      <c r="L67" s="48">
        <f t="shared" si="13"/>
        <v>1080</v>
      </c>
      <c r="M67" s="49">
        <f t="shared" si="14"/>
        <v>0.06315789473684211</v>
      </c>
      <c r="N67" s="85"/>
    </row>
    <row r="68" spans="2:14" ht="18" customHeight="1">
      <c r="B68" s="89" t="s">
        <v>38</v>
      </c>
      <c r="C68" s="96" t="s">
        <v>40</v>
      </c>
      <c r="D68" s="71" t="s">
        <v>33</v>
      </c>
      <c r="E68" s="87">
        <v>685</v>
      </c>
      <c r="F68" s="66">
        <f t="shared" si="10"/>
        <v>4110</v>
      </c>
      <c r="G68" s="66">
        <v>200</v>
      </c>
      <c r="J68" s="46">
        <f t="shared" si="11"/>
        <v>11.480446927374302</v>
      </c>
      <c r="K68" s="47">
        <f t="shared" si="12"/>
        <v>11508</v>
      </c>
      <c r="L68" s="48">
        <f t="shared" si="13"/>
        <v>7398</v>
      </c>
      <c r="M68" s="49">
        <f t="shared" si="14"/>
        <v>0.4326315789473684</v>
      </c>
      <c r="N68" s="85"/>
    </row>
    <row r="69" spans="2:14" ht="18" customHeight="1">
      <c r="B69" s="89" t="s">
        <v>129</v>
      </c>
      <c r="C69" s="96" t="s">
        <v>130</v>
      </c>
      <c r="D69" s="71" t="s">
        <v>110</v>
      </c>
      <c r="E69" s="87">
        <v>240</v>
      </c>
      <c r="F69" s="66">
        <f t="shared" si="10"/>
        <v>1440</v>
      </c>
      <c r="G69" s="66">
        <v>1</v>
      </c>
      <c r="J69" s="46">
        <f t="shared" si="11"/>
        <v>4.022346368715084</v>
      </c>
      <c r="K69" s="47">
        <f t="shared" si="12"/>
        <v>4031.9999999999995</v>
      </c>
      <c r="L69" s="48">
        <f t="shared" si="13"/>
        <v>2592</v>
      </c>
      <c r="M69" s="49">
        <f t="shared" si="14"/>
        <v>0.15157894736842106</v>
      </c>
      <c r="N69" s="85"/>
    </row>
    <row r="70" spans="2:14" ht="18" customHeight="1">
      <c r="B70" s="89" t="s">
        <v>131</v>
      </c>
      <c r="C70" s="96" t="s">
        <v>132</v>
      </c>
      <c r="D70" s="71" t="s">
        <v>69</v>
      </c>
      <c r="E70" s="87">
        <v>678</v>
      </c>
      <c r="F70" s="66">
        <f t="shared" si="10"/>
        <v>4068</v>
      </c>
      <c r="G70" s="66">
        <v>20</v>
      </c>
      <c r="J70" s="46">
        <f t="shared" si="11"/>
        <v>11.363128491620111</v>
      </c>
      <c r="K70" s="47">
        <f t="shared" si="12"/>
        <v>11390.4</v>
      </c>
      <c r="L70" s="48">
        <f t="shared" si="13"/>
        <v>7322.400000000001</v>
      </c>
      <c r="M70" s="49">
        <f t="shared" si="14"/>
        <v>0.4282105263157895</v>
      </c>
      <c r="N70" s="85"/>
    </row>
    <row r="71" spans="2:14" ht="18" customHeight="1">
      <c r="B71" s="89" t="s">
        <v>133</v>
      </c>
      <c r="C71" s="96" t="s">
        <v>84</v>
      </c>
      <c r="D71" s="71"/>
      <c r="E71" s="87">
        <v>100</v>
      </c>
      <c r="F71" s="66">
        <f t="shared" si="10"/>
        <v>600</v>
      </c>
      <c r="G71" s="66">
        <v>2</v>
      </c>
      <c r="J71" s="46">
        <f t="shared" si="11"/>
        <v>1.675977653631285</v>
      </c>
      <c r="K71" s="47">
        <f t="shared" si="12"/>
        <v>1680</v>
      </c>
      <c r="L71" s="48">
        <f t="shared" si="13"/>
        <v>1080</v>
      </c>
      <c r="M71" s="49">
        <f t="shared" si="14"/>
        <v>0.06315789473684211</v>
      </c>
      <c r="N71" s="85"/>
    </row>
    <row r="72" spans="2:14" ht="18" customHeight="1">
      <c r="B72" s="89" t="s">
        <v>82</v>
      </c>
      <c r="C72" s="96" t="s">
        <v>47</v>
      </c>
      <c r="D72" s="71" t="s">
        <v>83</v>
      </c>
      <c r="E72" s="87">
        <v>2888</v>
      </c>
      <c r="F72" s="66">
        <f aca="true" t="shared" si="15" ref="F72:F77">(E72*6)</f>
        <v>17328</v>
      </c>
      <c r="G72" s="66">
        <v>270</v>
      </c>
      <c r="J72" s="46">
        <f aca="true" t="shared" si="16" ref="J72:J77">(F72/358)</f>
        <v>48.402234636871505</v>
      </c>
      <c r="K72" s="47">
        <f aca="true" t="shared" si="17" ref="K72:K77">(F72*2.8)</f>
        <v>48518.399999999994</v>
      </c>
      <c r="L72" s="48">
        <f aca="true" t="shared" si="18" ref="L72:L77">(F72*1.8)</f>
        <v>31190.4</v>
      </c>
      <c r="M72" s="49">
        <f aca="true" t="shared" si="19" ref="M72:M77">(F72/9500)</f>
        <v>1.824</v>
      </c>
      <c r="N72" s="85"/>
    </row>
    <row r="73" spans="2:14" ht="18" customHeight="1">
      <c r="B73" s="89" t="s">
        <v>1</v>
      </c>
      <c r="C73" s="96" t="s">
        <v>2</v>
      </c>
      <c r="D73" s="71"/>
      <c r="E73" s="87">
        <v>185</v>
      </c>
      <c r="F73" s="66">
        <f t="shared" si="15"/>
        <v>1110</v>
      </c>
      <c r="G73" s="66">
        <v>4</v>
      </c>
      <c r="J73" s="46">
        <f t="shared" si="16"/>
        <v>3.100558659217877</v>
      </c>
      <c r="K73" s="47">
        <f t="shared" si="17"/>
        <v>3108</v>
      </c>
      <c r="L73" s="48">
        <f t="shared" si="18"/>
        <v>1998</v>
      </c>
      <c r="M73" s="49">
        <f t="shared" si="19"/>
        <v>0.1168421052631579</v>
      </c>
      <c r="N73" s="85"/>
    </row>
    <row r="74" spans="2:14" ht="18" customHeight="1">
      <c r="B74" s="89" t="s">
        <v>170</v>
      </c>
      <c r="C74" s="96" t="s">
        <v>171</v>
      </c>
      <c r="D74" s="71"/>
      <c r="E74" s="87">
        <v>90</v>
      </c>
      <c r="F74" s="66">
        <f t="shared" si="15"/>
        <v>540</v>
      </c>
      <c r="G74" s="66">
        <v>20</v>
      </c>
      <c r="J74" s="46">
        <f t="shared" si="16"/>
        <v>1.5083798882681565</v>
      </c>
      <c r="K74" s="47">
        <f t="shared" si="17"/>
        <v>1512</v>
      </c>
      <c r="L74" s="48">
        <f t="shared" si="18"/>
        <v>972</v>
      </c>
      <c r="M74" s="49">
        <f t="shared" si="19"/>
        <v>0.056842105263157895</v>
      </c>
      <c r="N74" s="85"/>
    </row>
    <row r="75" spans="2:14" ht="18" customHeight="1">
      <c r="B75" s="89" t="s">
        <v>194</v>
      </c>
      <c r="C75" s="96" t="s">
        <v>169</v>
      </c>
      <c r="D75" s="71"/>
      <c r="E75" s="87">
        <v>523</v>
      </c>
      <c r="F75" s="66">
        <f t="shared" si="15"/>
        <v>3138</v>
      </c>
      <c r="G75" s="66">
        <v>8</v>
      </c>
      <c r="J75" s="46">
        <f t="shared" si="16"/>
        <v>8.76536312849162</v>
      </c>
      <c r="K75" s="47">
        <f t="shared" si="17"/>
        <v>8786.4</v>
      </c>
      <c r="L75" s="48">
        <f t="shared" si="18"/>
        <v>5648.400000000001</v>
      </c>
      <c r="M75" s="49">
        <f t="shared" si="19"/>
        <v>0.33031578947368423</v>
      </c>
      <c r="N75" s="85"/>
    </row>
    <row r="76" spans="2:14" ht="18" customHeight="1">
      <c r="B76" s="89" t="s">
        <v>195</v>
      </c>
      <c r="C76" s="96" t="s">
        <v>190</v>
      </c>
      <c r="D76" s="71" t="s">
        <v>110</v>
      </c>
      <c r="E76" s="87">
        <v>660</v>
      </c>
      <c r="F76" s="66">
        <f t="shared" si="15"/>
        <v>3960</v>
      </c>
      <c r="G76" s="66">
        <v>11</v>
      </c>
      <c r="J76" s="46">
        <f t="shared" si="16"/>
        <v>11.061452513966481</v>
      </c>
      <c r="K76" s="47">
        <f t="shared" si="17"/>
        <v>11088</v>
      </c>
      <c r="L76" s="48">
        <f t="shared" si="18"/>
        <v>7128</v>
      </c>
      <c r="M76" s="49">
        <f t="shared" si="19"/>
        <v>0.4168421052631579</v>
      </c>
      <c r="N76" s="85"/>
    </row>
    <row r="77" spans="2:14" ht="18" customHeight="1">
      <c r="B77" s="89" t="s">
        <v>196</v>
      </c>
      <c r="C77" s="97" t="s">
        <v>189</v>
      </c>
      <c r="D77" s="71" t="s">
        <v>95</v>
      </c>
      <c r="E77" s="87">
        <v>125</v>
      </c>
      <c r="F77" s="66">
        <f t="shared" si="15"/>
        <v>750</v>
      </c>
      <c r="G77" s="66">
        <v>19</v>
      </c>
      <c r="J77" s="46">
        <f t="shared" si="16"/>
        <v>2.094972067039106</v>
      </c>
      <c r="K77" s="47">
        <f t="shared" si="17"/>
        <v>2100</v>
      </c>
      <c r="L77" s="48">
        <f t="shared" si="18"/>
        <v>1350</v>
      </c>
      <c r="M77" s="49">
        <f t="shared" si="19"/>
        <v>0.07894736842105263</v>
      </c>
      <c r="N77" s="85"/>
    </row>
    <row r="78" spans="2:14" ht="18" customHeight="1">
      <c r="B78" s="89" t="s">
        <v>197</v>
      </c>
      <c r="C78" s="96" t="s">
        <v>29</v>
      </c>
      <c r="D78" s="71"/>
      <c r="E78" s="87">
        <v>600</v>
      </c>
      <c r="F78" s="66">
        <f aca="true" t="shared" si="20" ref="F78:F103">(E78*6)</f>
        <v>3600</v>
      </c>
      <c r="G78" s="66">
        <v>10</v>
      </c>
      <c r="J78" s="46">
        <f aca="true" t="shared" si="21" ref="J78:J103">(F78/358)</f>
        <v>10.05586592178771</v>
      </c>
      <c r="K78" s="47">
        <f aca="true" t="shared" si="22" ref="K78:K103">(F78*2.8)</f>
        <v>10080</v>
      </c>
      <c r="L78" s="48">
        <f aca="true" t="shared" si="23" ref="L78:L103">(F78*1.8)</f>
        <v>6480</v>
      </c>
      <c r="M78" s="49">
        <f aca="true" t="shared" si="24" ref="M78:M103">(F78/9500)</f>
        <v>0.37894736842105264</v>
      </c>
      <c r="N78" s="85"/>
    </row>
    <row r="79" spans="2:14" ht="18" customHeight="1">
      <c r="B79" s="89" t="s">
        <v>198</v>
      </c>
      <c r="C79" s="96" t="s">
        <v>114</v>
      </c>
      <c r="D79" s="71" t="s">
        <v>17</v>
      </c>
      <c r="E79" s="87">
        <v>5293</v>
      </c>
      <c r="F79" s="66">
        <f t="shared" si="20"/>
        <v>31758</v>
      </c>
      <c r="G79" s="66">
        <v>120</v>
      </c>
      <c r="J79" s="46">
        <f t="shared" si="21"/>
        <v>88.70949720670392</v>
      </c>
      <c r="K79" s="47">
        <f t="shared" si="22"/>
        <v>88922.4</v>
      </c>
      <c r="L79" s="48">
        <f t="shared" si="23"/>
        <v>57164.4</v>
      </c>
      <c r="M79" s="49">
        <f t="shared" si="24"/>
        <v>3.3429473684210524</v>
      </c>
      <c r="N79" s="85"/>
    </row>
    <row r="80" spans="2:14" ht="18" customHeight="1">
      <c r="B80" s="89" t="s">
        <v>200</v>
      </c>
      <c r="C80" s="96" t="s">
        <v>114</v>
      </c>
      <c r="D80" s="71" t="s">
        <v>49</v>
      </c>
      <c r="E80" s="87">
        <v>652</v>
      </c>
      <c r="F80" s="66">
        <f t="shared" si="20"/>
        <v>3912</v>
      </c>
      <c r="G80" s="66">
        <v>100</v>
      </c>
      <c r="J80" s="46">
        <f t="shared" si="21"/>
        <v>10.927374301675977</v>
      </c>
      <c r="K80" s="47">
        <f t="shared" si="22"/>
        <v>10953.599999999999</v>
      </c>
      <c r="L80" s="48">
        <f t="shared" si="23"/>
        <v>7041.6</v>
      </c>
      <c r="M80" s="49">
        <f t="shared" si="24"/>
        <v>0.41178947368421054</v>
      </c>
      <c r="N80" s="85"/>
    </row>
    <row r="81" spans="2:14" ht="18" customHeight="1">
      <c r="B81" s="89" t="s">
        <v>201</v>
      </c>
      <c r="C81" s="96" t="s">
        <v>202</v>
      </c>
      <c r="D81" s="71" t="s">
        <v>191</v>
      </c>
      <c r="E81" s="87">
        <v>195</v>
      </c>
      <c r="F81" s="66">
        <f t="shared" si="20"/>
        <v>1170</v>
      </c>
      <c r="G81" s="66">
        <v>7</v>
      </c>
      <c r="J81" s="46">
        <f t="shared" si="21"/>
        <v>3.2681564245810057</v>
      </c>
      <c r="K81" s="47">
        <f t="shared" si="22"/>
        <v>3276</v>
      </c>
      <c r="L81" s="48">
        <f t="shared" si="23"/>
        <v>2106</v>
      </c>
      <c r="M81" s="49">
        <f t="shared" si="24"/>
        <v>0.1231578947368421</v>
      </c>
      <c r="N81" s="85"/>
    </row>
    <row r="82" spans="2:14" ht="18" customHeight="1">
      <c r="B82" s="89" t="s">
        <v>203</v>
      </c>
      <c r="C82" s="96" t="s">
        <v>204</v>
      </c>
      <c r="D82" s="71"/>
      <c r="E82" s="87">
        <v>180</v>
      </c>
      <c r="F82" s="66">
        <f t="shared" si="20"/>
        <v>1080</v>
      </c>
      <c r="G82" s="66">
        <v>3</v>
      </c>
      <c r="J82" s="46">
        <f t="shared" si="21"/>
        <v>3.016759776536313</v>
      </c>
      <c r="K82" s="47">
        <f t="shared" si="22"/>
        <v>3024</v>
      </c>
      <c r="L82" s="48">
        <f t="shared" si="23"/>
        <v>1944</v>
      </c>
      <c r="M82" s="49">
        <f t="shared" si="24"/>
        <v>0.11368421052631579</v>
      </c>
      <c r="N82" s="85"/>
    </row>
    <row r="83" spans="2:14" ht="18" customHeight="1">
      <c r="B83" s="89" t="s">
        <v>205</v>
      </c>
      <c r="C83" s="96" t="s">
        <v>206</v>
      </c>
      <c r="D83" s="71" t="s">
        <v>210</v>
      </c>
      <c r="E83" s="87">
        <v>256</v>
      </c>
      <c r="F83" s="66">
        <f t="shared" si="20"/>
        <v>1536</v>
      </c>
      <c r="G83" s="66">
        <v>5</v>
      </c>
      <c r="J83" s="46">
        <f t="shared" si="21"/>
        <v>4.290502793296089</v>
      </c>
      <c r="K83" s="47">
        <f t="shared" si="22"/>
        <v>4300.799999999999</v>
      </c>
      <c r="L83" s="48">
        <f t="shared" si="23"/>
        <v>2764.8</v>
      </c>
      <c r="M83" s="49">
        <f t="shared" si="24"/>
        <v>0.1616842105263158</v>
      </c>
      <c r="N83" s="85"/>
    </row>
    <row r="84" spans="2:14" ht="18" customHeight="1">
      <c r="B84" s="89" t="s">
        <v>208</v>
      </c>
      <c r="C84" s="96" t="s">
        <v>207</v>
      </c>
      <c r="D84" s="71"/>
      <c r="E84" s="87">
        <v>60</v>
      </c>
      <c r="F84" s="66">
        <f t="shared" si="20"/>
        <v>360</v>
      </c>
      <c r="G84" s="66">
        <v>1</v>
      </c>
      <c r="J84" s="46">
        <f t="shared" si="21"/>
        <v>1.005586592178771</v>
      </c>
      <c r="K84" s="47">
        <f t="shared" si="22"/>
        <v>1007.9999999999999</v>
      </c>
      <c r="L84" s="48">
        <f t="shared" si="23"/>
        <v>648</v>
      </c>
      <c r="M84" s="49">
        <f t="shared" si="24"/>
        <v>0.037894736842105266</v>
      </c>
      <c r="N84" s="85"/>
    </row>
    <row r="85" spans="2:14" ht="18" customHeight="1">
      <c r="B85" s="91" t="s">
        <v>216</v>
      </c>
      <c r="C85" s="97" t="s">
        <v>193</v>
      </c>
      <c r="D85" s="71" t="s">
        <v>168</v>
      </c>
      <c r="E85" s="87">
        <v>900</v>
      </c>
      <c r="F85" s="66">
        <f t="shared" si="20"/>
        <v>5400</v>
      </c>
      <c r="G85" s="66">
        <v>100</v>
      </c>
      <c r="J85" s="46">
        <f t="shared" si="21"/>
        <v>15.083798882681565</v>
      </c>
      <c r="K85" s="47">
        <f t="shared" si="22"/>
        <v>15119.999999999998</v>
      </c>
      <c r="L85" s="48">
        <f t="shared" si="23"/>
        <v>9720</v>
      </c>
      <c r="M85" s="49">
        <f t="shared" si="24"/>
        <v>0.5684210526315789</v>
      </c>
      <c r="N85" s="85"/>
    </row>
    <row r="86" spans="2:14" ht="18" customHeight="1">
      <c r="B86" s="89" t="s">
        <v>217</v>
      </c>
      <c r="C86" s="96" t="s">
        <v>211</v>
      </c>
      <c r="D86" s="71" t="s">
        <v>33</v>
      </c>
      <c r="E86" s="87">
        <v>798</v>
      </c>
      <c r="F86" s="66">
        <f t="shared" si="20"/>
        <v>4788</v>
      </c>
      <c r="G86" s="66">
        <v>100</v>
      </c>
      <c r="J86" s="46">
        <f t="shared" si="21"/>
        <v>13.374301675977653</v>
      </c>
      <c r="K86" s="47">
        <f t="shared" si="22"/>
        <v>13406.4</v>
      </c>
      <c r="L86" s="48">
        <f t="shared" si="23"/>
        <v>8618.4</v>
      </c>
      <c r="M86" s="49">
        <f t="shared" si="24"/>
        <v>0.504</v>
      </c>
      <c r="N86" s="85"/>
    </row>
    <row r="87" spans="2:14" ht="18" customHeight="1">
      <c r="B87" s="89" t="s">
        <v>218</v>
      </c>
      <c r="C87" s="96" t="s">
        <v>46</v>
      </c>
      <c r="D87" s="71" t="s">
        <v>63</v>
      </c>
      <c r="E87" s="87">
        <v>500</v>
      </c>
      <c r="F87" s="66">
        <f t="shared" si="20"/>
        <v>3000</v>
      </c>
      <c r="G87" s="66">
        <v>48</v>
      </c>
      <c r="J87" s="46">
        <f t="shared" si="21"/>
        <v>8.379888268156424</v>
      </c>
      <c r="K87" s="47">
        <f t="shared" si="22"/>
        <v>8400</v>
      </c>
      <c r="L87" s="48">
        <f t="shared" si="23"/>
        <v>5400</v>
      </c>
      <c r="M87" s="49">
        <f t="shared" si="24"/>
        <v>0.3157894736842105</v>
      </c>
      <c r="N87" s="85"/>
    </row>
    <row r="88" spans="2:14" ht="18" customHeight="1">
      <c r="B88" s="89" t="s">
        <v>219</v>
      </c>
      <c r="C88" s="96" t="s">
        <v>212</v>
      </c>
      <c r="D88" s="71" t="s">
        <v>179</v>
      </c>
      <c r="E88" s="87">
        <v>300</v>
      </c>
      <c r="F88" s="66">
        <f t="shared" si="20"/>
        <v>1800</v>
      </c>
      <c r="G88" s="66">
        <v>10</v>
      </c>
      <c r="J88" s="46">
        <f t="shared" si="21"/>
        <v>5.027932960893855</v>
      </c>
      <c r="K88" s="47">
        <f t="shared" si="22"/>
        <v>5040</v>
      </c>
      <c r="L88" s="48">
        <f t="shared" si="23"/>
        <v>3240</v>
      </c>
      <c r="M88" s="49">
        <f t="shared" si="24"/>
        <v>0.18947368421052632</v>
      </c>
      <c r="N88" s="85"/>
    </row>
    <row r="89" spans="2:14" ht="18" customHeight="1">
      <c r="B89" s="89" t="s">
        <v>220</v>
      </c>
      <c r="C89" s="96" t="s">
        <v>177</v>
      </c>
      <c r="D89" s="90">
        <v>39511</v>
      </c>
      <c r="E89" s="87">
        <v>4681</v>
      </c>
      <c r="F89" s="66">
        <f t="shared" si="20"/>
        <v>28086</v>
      </c>
      <c r="G89" s="66">
        <v>120</v>
      </c>
      <c r="J89" s="46">
        <f t="shared" si="21"/>
        <v>78.45251396648045</v>
      </c>
      <c r="K89" s="47">
        <f t="shared" si="22"/>
        <v>78640.79999999999</v>
      </c>
      <c r="L89" s="48">
        <f t="shared" si="23"/>
        <v>50554.8</v>
      </c>
      <c r="M89" s="49">
        <f t="shared" si="24"/>
        <v>2.956421052631579</v>
      </c>
      <c r="N89" s="85"/>
    </row>
    <row r="90" spans="2:14" ht="18" customHeight="1">
      <c r="B90" s="89" t="s">
        <v>221</v>
      </c>
      <c r="C90" s="96" t="s">
        <v>213</v>
      </c>
      <c r="D90" s="90"/>
      <c r="E90" s="87">
        <v>1006</v>
      </c>
      <c r="F90" s="66">
        <f t="shared" si="20"/>
        <v>6036</v>
      </c>
      <c r="G90" s="66">
        <v>30</v>
      </c>
      <c r="J90" s="46">
        <f t="shared" si="21"/>
        <v>16.860335195530727</v>
      </c>
      <c r="K90" s="47">
        <f t="shared" si="22"/>
        <v>16900.8</v>
      </c>
      <c r="L90" s="48">
        <f t="shared" si="23"/>
        <v>10864.800000000001</v>
      </c>
      <c r="M90" s="49">
        <f t="shared" si="24"/>
        <v>0.6353684210526316</v>
      </c>
      <c r="N90" s="85"/>
    </row>
    <row r="91" spans="2:14" ht="18" customHeight="1">
      <c r="B91" s="89" t="s">
        <v>222</v>
      </c>
      <c r="C91" s="96" t="s">
        <v>214</v>
      </c>
      <c r="D91" s="90"/>
      <c r="E91" s="87">
        <v>168</v>
      </c>
      <c r="F91" s="66">
        <f t="shared" si="20"/>
        <v>1008</v>
      </c>
      <c r="G91" s="66">
        <v>5</v>
      </c>
      <c r="J91" s="46">
        <f t="shared" si="21"/>
        <v>2.815642458100559</v>
      </c>
      <c r="K91" s="47">
        <f t="shared" si="22"/>
        <v>2822.3999999999996</v>
      </c>
      <c r="L91" s="48">
        <f t="shared" si="23"/>
        <v>1814.4</v>
      </c>
      <c r="M91" s="49">
        <f t="shared" si="24"/>
        <v>0.10610526315789473</v>
      </c>
      <c r="N91" s="85"/>
    </row>
    <row r="92" spans="2:14" ht="18" customHeight="1">
      <c r="B92" s="89" t="s">
        <v>223</v>
      </c>
      <c r="C92" s="96" t="s">
        <v>199</v>
      </c>
      <c r="D92" s="71"/>
      <c r="E92" s="87">
        <v>540</v>
      </c>
      <c r="F92" s="66">
        <f t="shared" si="20"/>
        <v>3240</v>
      </c>
      <c r="G92" s="66">
        <v>9</v>
      </c>
      <c r="J92" s="46">
        <f t="shared" si="21"/>
        <v>9.050279329608939</v>
      </c>
      <c r="K92" s="47">
        <f t="shared" si="22"/>
        <v>9072</v>
      </c>
      <c r="L92" s="48">
        <f t="shared" si="23"/>
        <v>5832</v>
      </c>
      <c r="M92" s="49">
        <f t="shared" si="24"/>
        <v>0.3410526315789474</v>
      </c>
      <c r="N92" s="85"/>
    </row>
    <row r="93" spans="2:14" ht="18" customHeight="1">
      <c r="B93" s="89" t="s">
        <v>225</v>
      </c>
      <c r="C93" s="97" t="s">
        <v>192</v>
      </c>
      <c r="D93" s="71"/>
      <c r="E93" s="87">
        <v>120</v>
      </c>
      <c r="F93" s="66">
        <f t="shared" si="20"/>
        <v>720</v>
      </c>
      <c r="G93" s="66">
        <v>1</v>
      </c>
      <c r="J93" s="46">
        <f t="shared" si="21"/>
        <v>2.011173184357542</v>
      </c>
      <c r="K93" s="47">
        <f t="shared" si="22"/>
        <v>2015.9999999999998</v>
      </c>
      <c r="L93" s="48">
        <f t="shared" si="23"/>
        <v>1296</v>
      </c>
      <c r="M93" s="49">
        <f t="shared" si="24"/>
        <v>0.07578947368421053</v>
      </c>
      <c r="N93" s="85"/>
    </row>
    <row r="94" spans="2:14" ht="18" customHeight="1">
      <c r="B94" s="89" t="s">
        <v>224</v>
      </c>
      <c r="C94" s="96" t="s">
        <v>114</v>
      </c>
      <c r="D94" s="71" t="s">
        <v>17</v>
      </c>
      <c r="E94" s="87">
        <v>3901</v>
      </c>
      <c r="F94" s="66">
        <f t="shared" si="20"/>
        <v>23406</v>
      </c>
      <c r="G94" s="66">
        <v>120</v>
      </c>
      <c r="J94" s="46">
        <f t="shared" si="21"/>
        <v>65.37988826815642</v>
      </c>
      <c r="K94" s="47">
        <f t="shared" si="22"/>
        <v>65536.8</v>
      </c>
      <c r="L94" s="48">
        <f t="shared" si="23"/>
        <v>42130.8</v>
      </c>
      <c r="M94" s="49">
        <f t="shared" si="24"/>
        <v>2.4637894736842103</v>
      </c>
      <c r="N94" s="85"/>
    </row>
    <row r="95" spans="2:14" ht="18" customHeight="1">
      <c r="B95" s="89" t="s">
        <v>227</v>
      </c>
      <c r="C95" s="96" t="s">
        <v>75</v>
      </c>
      <c r="D95" s="71" t="s">
        <v>64</v>
      </c>
      <c r="E95" s="87">
        <v>300</v>
      </c>
      <c r="F95" s="66">
        <f t="shared" si="20"/>
        <v>1800</v>
      </c>
      <c r="G95" s="66">
        <v>10</v>
      </c>
      <c r="J95" s="46">
        <f t="shared" si="21"/>
        <v>5.027932960893855</v>
      </c>
      <c r="K95" s="47">
        <f t="shared" si="22"/>
        <v>5040</v>
      </c>
      <c r="L95" s="48">
        <f t="shared" si="23"/>
        <v>3240</v>
      </c>
      <c r="M95" s="49">
        <f t="shared" si="24"/>
        <v>0.18947368421052632</v>
      </c>
      <c r="N95" s="85"/>
    </row>
    <row r="96" spans="2:14" ht="18" customHeight="1">
      <c r="B96" s="89" t="s">
        <v>228</v>
      </c>
      <c r="C96" s="96" t="s">
        <v>75</v>
      </c>
      <c r="D96" s="71" t="s">
        <v>95</v>
      </c>
      <c r="E96" s="87">
        <v>300</v>
      </c>
      <c r="F96" s="66">
        <f t="shared" si="20"/>
        <v>1800</v>
      </c>
      <c r="G96" s="66">
        <v>20</v>
      </c>
      <c r="J96" s="46">
        <f t="shared" si="21"/>
        <v>5.027932960893855</v>
      </c>
      <c r="K96" s="47">
        <f t="shared" si="22"/>
        <v>5040</v>
      </c>
      <c r="L96" s="48">
        <f t="shared" si="23"/>
        <v>3240</v>
      </c>
      <c r="M96" s="49">
        <f t="shared" si="24"/>
        <v>0.18947368421052632</v>
      </c>
      <c r="N96" s="85"/>
    </row>
    <row r="97" spans="2:14" ht="18" customHeight="1">
      <c r="B97" s="89" t="s">
        <v>229</v>
      </c>
      <c r="C97" s="96" t="s">
        <v>177</v>
      </c>
      <c r="D97" s="71" t="s">
        <v>145</v>
      </c>
      <c r="E97" s="87">
        <v>1181</v>
      </c>
      <c r="F97" s="66">
        <f t="shared" si="20"/>
        <v>7086</v>
      </c>
      <c r="G97" s="66">
        <v>8</v>
      </c>
      <c r="J97" s="46">
        <f t="shared" si="21"/>
        <v>19.793296089385475</v>
      </c>
      <c r="K97" s="47">
        <f t="shared" si="22"/>
        <v>19840.8</v>
      </c>
      <c r="L97" s="48">
        <f t="shared" si="23"/>
        <v>12754.800000000001</v>
      </c>
      <c r="M97" s="49">
        <f t="shared" si="24"/>
        <v>0.7458947368421053</v>
      </c>
      <c r="N97" s="85"/>
    </row>
    <row r="98" spans="2:14" ht="18" customHeight="1">
      <c r="B98" s="89" t="s">
        <v>230</v>
      </c>
      <c r="C98" s="96" t="s">
        <v>231</v>
      </c>
      <c r="D98" s="71"/>
      <c r="E98" s="87">
        <v>60</v>
      </c>
      <c r="F98" s="66">
        <f t="shared" si="20"/>
        <v>360</v>
      </c>
      <c r="G98" s="66">
        <v>1</v>
      </c>
      <c r="J98" s="46">
        <f t="shared" si="21"/>
        <v>1.005586592178771</v>
      </c>
      <c r="K98" s="47">
        <f t="shared" si="22"/>
        <v>1007.9999999999999</v>
      </c>
      <c r="L98" s="48">
        <f t="shared" si="23"/>
        <v>648</v>
      </c>
      <c r="M98" s="49">
        <f t="shared" si="24"/>
        <v>0.037894736842105266</v>
      </c>
      <c r="N98" s="85"/>
    </row>
    <row r="99" spans="2:14" ht="18" customHeight="1">
      <c r="B99" s="89" t="s">
        <v>232</v>
      </c>
      <c r="C99" s="96" t="s">
        <v>177</v>
      </c>
      <c r="D99" s="71" t="s">
        <v>17</v>
      </c>
      <c r="E99" s="87">
        <v>4140</v>
      </c>
      <c r="F99" s="66">
        <f t="shared" si="20"/>
        <v>24840</v>
      </c>
      <c r="G99" s="66">
        <v>200</v>
      </c>
      <c r="J99" s="46">
        <f t="shared" si="21"/>
        <v>69.3854748603352</v>
      </c>
      <c r="K99" s="47">
        <f t="shared" si="22"/>
        <v>69552</v>
      </c>
      <c r="L99" s="48">
        <f t="shared" si="23"/>
        <v>44712</v>
      </c>
      <c r="M99" s="49">
        <f t="shared" si="24"/>
        <v>2.614736842105263</v>
      </c>
      <c r="N99" s="85"/>
    </row>
    <row r="100" spans="2:14" ht="18" customHeight="1">
      <c r="B100" s="89" t="s">
        <v>233</v>
      </c>
      <c r="C100" s="96" t="s">
        <v>235</v>
      </c>
      <c r="D100" s="71" t="s">
        <v>145</v>
      </c>
      <c r="E100" s="87">
        <v>160</v>
      </c>
      <c r="F100" s="66">
        <f t="shared" si="20"/>
        <v>960</v>
      </c>
      <c r="G100" s="66">
        <v>20</v>
      </c>
      <c r="J100" s="46">
        <f t="shared" si="21"/>
        <v>2.6815642458100557</v>
      </c>
      <c r="K100" s="47">
        <f t="shared" si="22"/>
        <v>2688</v>
      </c>
      <c r="L100" s="48">
        <f t="shared" si="23"/>
        <v>1728</v>
      </c>
      <c r="M100" s="49">
        <f t="shared" si="24"/>
        <v>0.10105263157894737</v>
      </c>
      <c r="N100" s="85"/>
    </row>
    <row r="101" spans="2:14" ht="18" customHeight="1">
      <c r="B101" s="89" t="s">
        <v>234</v>
      </c>
      <c r="C101" s="97" t="s">
        <v>213</v>
      </c>
      <c r="D101" s="71"/>
      <c r="E101" s="87">
        <v>200</v>
      </c>
      <c r="F101" s="66">
        <f t="shared" si="20"/>
        <v>1200</v>
      </c>
      <c r="G101" s="66"/>
      <c r="J101" s="46">
        <f t="shared" si="21"/>
        <v>3.35195530726257</v>
      </c>
      <c r="K101" s="47">
        <f t="shared" si="22"/>
        <v>3360</v>
      </c>
      <c r="L101" s="48">
        <f t="shared" si="23"/>
        <v>2160</v>
      </c>
      <c r="M101" s="49">
        <f t="shared" si="24"/>
        <v>0.12631578947368421</v>
      </c>
      <c r="N101" s="85"/>
    </row>
    <row r="102" spans="2:14" ht="18" customHeight="1">
      <c r="B102" s="89" t="s">
        <v>238</v>
      </c>
      <c r="C102" s="96" t="s">
        <v>115</v>
      </c>
      <c r="D102" s="71" t="s">
        <v>236</v>
      </c>
      <c r="E102" s="87">
        <v>200</v>
      </c>
      <c r="F102" s="66">
        <f t="shared" si="20"/>
        <v>1200</v>
      </c>
      <c r="G102" s="66">
        <v>1</v>
      </c>
      <c r="J102" s="46">
        <f t="shared" si="21"/>
        <v>3.35195530726257</v>
      </c>
      <c r="K102" s="47">
        <f t="shared" si="22"/>
        <v>3360</v>
      </c>
      <c r="L102" s="48">
        <f t="shared" si="23"/>
        <v>2160</v>
      </c>
      <c r="M102" s="49">
        <f t="shared" si="24"/>
        <v>0.12631578947368421</v>
      </c>
      <c r="N102" s="85"/>
    </row>
    <row r="103" spans="2:14" ht="18" customHeight="1">
      <c r="B103" s="88" t="s">
        <v>215</v>
      </c>
      <c r="C103" s="98"/>
      <c r="D103" s="90"/>
      <c r="E103" s="87">
        <v>0</v>
      </c>
      <c r="F103" s="66">
        <f t="shared" si="20"/>
        <v>0</v>
      </c>
      <c r="G103" s="66"/>
      <c r="J103" s="46">
        <f t="shared" si="21"/>
        <v>0</v>
      </c>
      <c r="K103" s="47">
        <f t="shared" si="22"/>
        <v>0</v>
      </c>
      <c r="L103" s="48">
        <f t="shared" si="23"/>
        <v>0</v>
      </c>
      <c r="M103" s="49">
        <f t="shared" si="24"/>
        <v>0</v>
      </c>
      <c r="N103" s="85"/>
    </row>
    <row r="104" spans="2:14" ht="6" customHeight="1">
      <c r="B104" s="68"/>
      <c r="C104" s="67"/>
      <c r="D104" s="67"/>
      <c r="E104" s="24"/>
      <c r="F104" s="24"/>
      <c r="G104" s="24"/>
      <c r="J104" s="25"/>
      <c r="K104" s="26"/>
      <c r="L104" s="27"/>
      <c r="M104" s="28"/>
      <c r="N104" s="86"/>
    </row>
    <row r="105" spans="2:14" ht="6" customHeight="1">
      <c r="B105" s="29"/>
      <c r="C105" s="29"/>
      <c r="D105" s="29"/>
      <c r="E105" s="73"/>
      <c r="F105" s="30"/>
      <c r="G105" s="30"/>
      <c r="J105" s="81"/>
      <c r="K105" s="31"/>
      <c r="L105" s="32"/>
      <c r="M105" s="33"/>
      <c r="N105" s="86"/>
    </row>
    <row r="106" spans="2:14" ht="22.5" customHeight="1">
      <c r="B106" s="51" t="s">
        <v>111</v>
      </c>
      <c r="C106" s="34"/>
      <c r="D106" s="34"/>
      <c r="E106" s="74">
        <f>SUM(E8:E103)</f>
        <v>89762</v>
      </c>
      <c r="F106" s="79">
        <f>(E106*6)</f>
        <v>538572</v>
      </c>
      <c r="G106" s="80">
        <f>SUM(G8:G103)</f>
        <v>9833</v>
      </c>
      <c r="J106" s="83">
        <f>SUM(J8:J103)</f>
        <v>1504.391061452514</v>
      </c>
      <c r="K106" s="77">
        <f>SUM(K8:K103)</f>
        <v>1508001.6</v>
      </c>
      <c r="L106" s="78">
        <f>SUM(L8:L103)</f>
        <v>969429.6000000004</v>
      </c>
      <c r="M106" s="52">
        <f>SUM(M8:M103)</f>
        <v>56.69178947368419</v>
      </c>
      <c r="N106" s="86"/>
    </row>
    <row r="107" spans="2:14" ht="13.5" customHeight="1">
      <c r="B107" s="35" t="s">
        <v>237</v>
      </c>
      <c r="C107" s="35"/>
      <c r="D107" s="35"/>
      <c r="E107" s="75" t="s">
        <v>152</v>
      </c>
      <c r="F107" s="53" t="s">
        <v>152</v>
      </c>
      <c r="G107" s="54" t="s">
        <v>154</v>
      </c>
      <c r="H107" s="69"/>
      <c r="I107" s="69"/>
      <c r="J107" s="82" t="s">
        <v>16</v>
      </c>
      <c r="K107" s="55" t="s">
        <v>62</v>
      </c>
      <c r="L107" s="56" t="s">
        <v>99</v>
      </c>
      <c r="M107" s="57" t="s">
        <v>98</v>
      </c>
      <c r="N107" s="86"/>
    </row>
    <row r="108" spans="2:14" ht="21" customHeight="1">
      <c r="B108" s="36"/>
      <c r="C108" s="36"/>
      <c r="D108" s="36"/>
      <c r="E108" s="75" t="s">
        <v>155</v>
      </c>
      <c r="F108" s="53" t="s">
        <v>10</v>
      </c>
      <c r="G108" s="54" t="s">
        <v>153</v>
      </c>
      <c r="H108" s="69"/>
      <c r="I108" s="69"/>
      <c r="J108" s="82" t="s">
        <v>157</v>
      </c>
      <c r="K108" s="55" t="s">
        <v>157</v>
      </c>
      <c r="L108" s="56" t="s">
        <v>10</v>
      </c>
      <c r="M108" s="57" t="s">
        <v>151</v>
      </c>
      <c r="N108" s="86"/>
    </row>
    <row r="109" spans="2:14" ht="9" customHeight="1">
      <c r="B109" s="37"/>
      <c r="C109" s="38"/>
      <c r="D109" s="39"/>
      <c r="E109" s="39"/>
      <c r="F109" s="39"/>
      <c r="G109" s="40"/>
      <c r="J109" s="41"/>
      <c r="K109" s="42"/>
      <c r="L109" s="42"/>
      <c r="M109" s="43"/>
      <c r="N109" s="86"/>
    </row>
    <row r="110" ht="12.75">
      <c r="N110" s="86"/>
    </row>
  </sheetData>
  <sheetProtection/>
  <printOptions/>
  <pageMargins left="0.75" right="0.75" top="1" bottom="1" header="0.5" footer="0.5"/>
  <pageSetup orientation="portrait" paperSize="5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Park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Smith</dc:creator>
  <cp:keywords/>
  <dc:description/>
  <cp:lastModifiedBy>Ted Wells</cp:lastModifiedBy>
  <cp:lastPrinted>2010-02-21T22:46:17Z</cp:lastPrinted>
  <dcterms:created xsi:type="dcterms:W3CDTF">2009-04-13T21:28:52Z</dcterms:created>
  <dcterms:modified xsi:type="dcterms:W3CDTF">2016-06-22T16:54:12Z</dcterms:modified>
  <cp:category/>
  <cp:version/>
  <cp:contentType/>
  <cp:contentStatus/>
</cp:coreProperties>
</file>